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ЭтаКнига" defaultThemeVersion="124226"/>
  <bookViews>
    <workbookView xWindow="120" yWindow="15" windowWidth="19020" windowHeight="6660"/>
  </bookViews>
  <sheets>
    <sheet name="Сплит-системы" sheetId="1" r:id="rId1"/>
    <sheet name="Комплекты-Норд" sheetId="6" r:id="rId2"/>
    <sheet name="Мультисплиты" sheetId="4" r:id="rId3"/>
    <sheet name="VRF" sheetId="3" r:id="rId4"/>
    <sheet name="VRF под заказ" sheetId="10" r:id="rId5"/>
    <sheet name="Тепл насосы" sheetId="5" r:id="rId6"/>
    <sheet name="Пароувлажнители" sheetId="8" r:id="rId7"/>
    <sheet name="Телеком" sheetId="9" r:id="rId8"/>
  </sheets>
  <definedNames>
    <definedName name="_xlnm._FilterDatabase" localSheetId="0" hidden="1">'Сплит-системы'!$A$1:$J$110</definedName>
    <definedName name="_xlnm.Print_Area" localSheetId="3">VRF!$B$1:$H$72</definedName>
    <definedName name="_xlnm.Print_Area" localSheetId="4">'VRF под заказ'!$A$1:$I$83</definedName>
    <definedName name="_xlnm.Print_Area" localSheetId="1">'Комплекты-Норд'!$A$1:$J$103</definedName>
    <definedName name="_xlnm.Print_Area" localSheetId="2">Мультисплиты!$B$1:$H$59</definedName>
    <definedName name="_xlnm.Print_Area" localSheetId="0">'Сплит-системы'!$B$1:$K$110</definedName>
    <definedName name="_xlnm.Print_Area" localSheetId="7">Телеком!$A$1:$J$46</definedName>
    <definedName name="_xlnm.Print_Area" localSheetId="5">'Тепл насосы'!$A$1:$L$52</definedName>
  </definedNames>
  <calcPr calcId="145621" refMode="R1C1"/>
</workbook>
</file>

<file path=xl/calcChain.xml><?xml version="1.0" encoding="utf-8"?>
<calcChain xmlns="http://schemas.openxmlformats.org/spreadsheetml/2006/main">
  <c r="C16" i="9" l="1"/>
  <c r="G5" i="9"/>
  <c r="G14" i="8"/>
  <c r="A8" i="10"/>
  <c r="B13" i="3"/>
  <c r="B14" i="4"/>
  <c r="J25" i="6"/>
  <c r="J24" i="6"/>
  <c r="J23" i="6"/>
  <c r="J22" i="6"/>
  <c r="J21" i="6"/>
  <c r="J20" i="6"/>
  <c r="J19" i="6"/>
  <c r="J18" i="6"/>
  <c r="J17" i="6"/>
  <c r="J16" i="6"/>
  <c r="A9" i="6"/>
  <c r="K42" i="1"/>
  <c r="K41" i="1"/>
  <c r="K40" i="1"/>
  <c r="K39" i="1"/>
  <c r="K38" i="1"/>
  <c r="K37" i="1"/>
  <c r="K36" i="1"/>
  <c r="K22" i="1"/>
  <c r="K21" i="1"/>
  <c r="K20" i="1"/>
  <c r="K19" i="1"/>
  <c r="K18" i="1"/>
  <c r="H33" i="4" l="1"/>
  <c r="H34" i="4"/>
  <c r="H35" i="4"/>
  <c r="H36" i="4"/>
  <c r="J59" i="6" l="1"/>
  <c r="J58" i="6"/>
  <c r="H23" i="4" l="1"/>
  <c r="J36" i="6" l="1"/>
  <c r="J35" i="6"/>
  <c r="J34" i="6"/>
  <c r="J33" i="6"/>
  <c r="J32" i="6"/>
  <c r="J31" i="6"/>
  <c r="J30" i="6"/>
  <c r="J29" i="6"/>
  <c r="J28" i="6"/>
  <c r="J27" i="6"/>
  <c r="K49" i="1" l="1"/>
  <c r="K61" i="1" l="1"/>
  <c r="K63" i="1"/>
  <c r="K28" i="1" l="1"/>
  <c r="K27" i="1"/>
  <c r="K26" i="1" l="1"/>
  <c r="H48" i="4" l="1"/>
  <c r="J95" i="6"/>
  <c r="K95" i="1" l="1"/>
  <c r="I75" i="10"/>
  <c r="K25" i="1" l="1"/>
  <c r="K24" i="1"/>
  <c r="I72" i="10" l="1"/>
  <c r="I73" i="10"/>
  <c r="I74" i="10"/>
  <c r="I69" i="10"/>
  <c r="I70" i="10"/>
  <c r="I71" i="10"/>
  <c r="I66" i="10"/>
  <c r="I67" i="10"/>
  <c r="I68" i="10"/>
  <c r="I65" i="10"/>
  <c r="I64" i="10"/>
  <c r="I63" i="10"/>
  <c r="I58" i="10"/>
  <c r="I59" i="10"/>
  <c r="I60" i="10"/>
  <c r="I61" i="10"/>
  <c r="I57" i="10"/>
  <c r="I56" i="10"/>
  <c r="I38" i="10" l="1"/>
  <c r="I37" i="10"/>
  <c r="I36" i="10"/>
  <c r="I35" i="10"/>
  <c r="I52" i="10"/>
  <c r="I53" i="10"/>
  <c r="I54" i="10" l="1"/>
  <c r="I51" i="10"/>
  <c r="I50" i="10"/>
  <c r="I42" i="10"/>
  <c r="I43" i="10"/>
  <c r="I44" i="10"/>
  <c r="I45" i="10"/>
  <c r="I46" i="10"/>
  <c r="I47" i="10"/>
  <c r="I48" i="10"/>
  <c r="I41" i="10"/>
  <c r="I40" i="10"/>
  <c r="I34" i="10" l="1"/>
  <c r="I33" i="10"/>
  <c r="I32" i="10"/>
  <c r="I31" i="10"/>
  <c r="I25" i="10"/>
  <c r="I26" i="10"/>
  <c r="I27" i="10"/>
  <c r="I28" i="10"/>
  <c r="I29" i="10"/>
  <c r="I24" i="10"/>
  <c r="I15" i="10"/>
  <c r="I16" i="10"/>
  <c r="I17" i="10"/>
  <c r="I18" i="10"/>
  <c r="I19" i="10"/>
  <c r="I20" i="10"/>
  <c r="I21" i="10"/>
  <c r="I22" i="10"/>
  <c r="I14" i="10"/>
  <c r="H19" i="3"/>
  <c r="J93" i="6" l="1"/>
  <c r="J92" i="6"/>
  <c r="J91" i="6"/>
  <c r="J90" i="6"/>
  <c r="J89" i="6"/>
  <c r="J88" i="6"/>
  <c r="J87" i="6"/>
  <c r="J86" i="6"/>
  <c r="J84" i="6"/>
  <c r="J83" i="6"/>
  <c r="J82" i="6"/>
  <c r="J81" i="6"/>
  <c r="J80" i="6"/>
  <c r="J79" i="6"/>
  <c r="J78" i="6"/>
  <c r="J77" i="6"/>
  <c r="K44" i="1" l="1"/>
  <c r="J54" i="6" l="1"/>
  <c r="J53" i="6"/>
  <c r="J52" i="6"/>
  <c r="J51" i="6"/>
  <c r="J50" i="6"/>
  <c r="J49" i="6"/>
  <c r="J56" i="6"/>
  <c r="J55" i="6"/>
  <c r="K93" i="1" l="1"/>
  <c r="K92" i="1"/>
  <c r="K91" i="1"/>
  <c r="K90" i="1"/>
  <c r="K70" i="1"/>
  <c r="K69" i="1"/>
  <c r="K68" i="1"/>
  <c r="K67" i="1"/>
  <c r="H26" i="4" l="1"/>
  <c r="H27" i="4"/>
  <c r="K45" i="1" l="1"/>
  <c r="K47" i="1"/>
  <c r="K46" i="1"/>
  <c r="J75" i="6" l="1"/>
  <c r="J72" i="6"/>
  <c r="J74" i="6"/>
  <c r="J73" i="6"/>
  <c r="J71" i="6"/>
  <c r="J70" i="6"/>
  <c r="J69" i="6"/>
  <c r="J67" i="6"/>
  <c r="J68" i="6" l="1"/>
  <c r="J66" i="6"/>
  <c r="J47" i="6" l="1"/>
  <c r="J46" i="6"/>
  <c r="J45" i="6"/>
  <c r="J44" i="6"/>
  <c r="J43" i="6"/>
  <c r="J42" i="6"/>
  <c r="J41" i="6"/>
  <c r="J40" i="6"/>
  <c r="J39" i="6"/>
  <c r="J38" i="6"/>
  <c r="K76" i="1" l="1"/>
  <c r="K59" i="1" l="1"/>
  <c r="K58" i="1"/>
  <c r="K57" i="1"/>
  <c r="K56" i="1"/>
  <c r="K55" i="1"/>
  <c r="K65" i="1" l="1"/>
  <c r="K62" i="1"/>
  <c r="K34" i="1" l="1"/>
  <c r="K33" i="1"/>
  <c r="K32" i="1"/>
  <c r="K31" i="1"/>
  <c r="K30" i="1"/>
  <c r="J32" i="9" l="1"/>
  <c r="H32" i="9"/>
  <c r="H31" i="9"/>
  <c r="J31" i="9" s="1"/>
  <c r="H30" i="9"/>
  <c r="J30" i="9" s="1"/>
  <c r="H29" i="9"/>
  <c r="J29" i="9" s="1"/>
  <c r="H28" i="9"/>
  <c r="J28" i="9" s="1"/>
  <c r="H27" i="9"/>
  <c r="J27" i="9" s="1"/>
  <c r="H26" i="9"/>
  <c r="J26" i="9" s="1"/>
  <c r="H25" i="9"/>
  <c r="J25" i="9" s="1"/>
  <c r="H24" i="9"/>
  <c r="J24" i="9" s="1"/>
  <c r="H23" i="9"/>
  <c r="J23" i="9" s="1"/>
  <c r="H22" i="9"/>
  <c r="J22" i="9" s="1"/>
  <c r="H21" i="9"/>
  <c r="J21" i="9" s="1"/>
  <c r="H20" i="9"/>
  <c r="J20" i="9" s="1"/>
  <c r="H19" i="9"/>
  <c r="J19" i="9" s="1"/>
  <c r="H18" i="9"/>
  <c r="J18" i="9" s="1"/>
  <c r="H17" i="9"/>
  <c r="J17" i="9" s="1"/>
  <c r="H12" i="9"/>
  <c r="J12" i="9" s="1"/>
  <c r="H11" i="9"/>
  <c r="J11" i="9" s="1"/>
  <c r="H10" i="9"/>
  <c r="J10" i="9" s="1"/>
  <c r="J9" i="9"/>
  <c r="H9" i="9"/>
  <c r="H8" i="9"/>
  <c r="J8" i="9" s="1"/>
  <c r="C4" i="9"/>
  <c r="H34" i="8"/>
  <c r="J34" i="8" s="1"/>
  <c r="H33" i="8"/>
  <c r="J33" i="8" s="1"/>
  <c r="H31" i="8"/>
  <c r="J31" i="8"/>
  <c r="H30" i="8"/>
  <c r="J30" i="8" s="1"/>
  <c r="H29" i="8"/>
  <c r="J29" i="8" s="1"/>
  <c r="H28" i="8"/>
  <c r="J28" i="8" s="1"/>
  <c r="H27" i="8"/>
  <c r="J27" i="8" s="1"/>
  <c r="F27" i="8"/>
  <c r="H25" i="8"/>
  <c r="J25" i="8"/>
  <c r="H24" i="8"/>
  <c r="J24" i="8" s="1"/>
  <c r="C24" i="8"/>
  <c r="H23" i="8"/>
  <c r="J23" i="8" s="1"/>
  <c r="F23" i="8"/>
  <c r="C23" i="8"/>
  <c r="H21" i="8"/>
  <c r="J21" i="8" s="1"/>
  <c r="C21" i="8"/>
  <c r="H20" i="8"/>
  <c r="J20" i="8" s="1"/>
  <c r="F20" i="8"/>
  <c r="F24" i="8"/>
  <c r="C20" i="8"/>
  <c r="C25" i="8" s="1"/>
  <c r="C27" i="8" s="1"/>
  <c r="C28" i="8" s="1"/>
  <c r="C29" i="8" s="1"/>
  <c r="C30" i="8" s="1"/>
  <c r="C31" i="8" s="1"/>
  <c r="H19" i="8"/>
  <c r="J19" i="8" s="1"/>
  <c r="C13" i="8"/>
  <c r="F21" i="8"/>
  <c r="F25" i="8" s="1"/>
  <c r="F28" i="8" s="1"/>
  <c r="F29" i="8" s="1"/>
  <c r="F30" i="8" s="1"/>
  <c r="F31" i="8" s="1"/>
  <c r="J64" i="6"/>
  <c r="J63" i="6"/>
  <c r="J62" i="6"/>
  <c r="J61" i="6"/>
  <c r="K81" i="1"/>
  <c r="K82" i="1"/>
  <c r="K83" i="1"/>
  <c r="L41" i="5"/>
  <c r="L40" i="5"/>
  <c r="L39" i="5"/>
  <c r="L38" i="5"/>
  <c r="L37" i="5"/>
  <c r="L36" i="5"/>
  <c r="L35" i="5"/>
  <c r="L34" i="5"/>
  <c r="L29" i="5"/>
  <c r="L28" i="5"/>
  <c r="L27" i="5"/>
  <c r="L26" i="5"/>
  <c r="L25" i="5"/>
  <c r="L24" i="5"/>
  <c r="L22" i="5"/>
  <c r="L21" i="5"/>
  <c r="L20" i="5"/>
  <c r="L19" i="5"/>
  <c r="L18" i="5"/>
  <c r="L17" i="5"/>
  <c r="H22" i="3"/>
  <c r="K77" i="1"/>
  <c r="K72" i="1"/>
  <c r="K73" i="1"/>
  <c r="K74" i="1"/>
  <c r="K75" i="1"/>
  <c r="K78" i="1"/>
  <c r="K79" i="1"/>
  <c r="K80" i="1"/>
  <c r="H63" i="3"/>
  <c r="H64" i="3"/>
  <c r="H62" i="3"/>
  <c r="H56" i="3"/>
  <c r="H57" i="3"/>
  <c r="H58" i="3"/>
  <c r="H59" i="3"/>
  <c r="H60" i="3"/>
  <c r="H55" i="3"/>
  <c r="H52" i="3"/>
  <c r="H53" i="3"/>
  <c r="H51" i="3"/>
  <c r="H42" i="3"/>
  <c r="H43" i="3"/>
  <c r="H44" i="3"/>
  <c r="H45" i="3"/>
  <c r="H46" i="3"/>
  <c r="H47" i="3"/>
  <c r="H48" i="3"/>
  <c r="H49" i="3"/>
  <c r="H41" i="3"/>
  <c r="H34" i="3"/>
  <c r="H35" i="3"/>
  <c r="H36" i="3"/>
  <c r="H37" i="3"/>
  <c r="H38" i="3"/>
  <c r="H39" i="3"/>
  <c r="H33" i="3"/>
  <c r="H27" i="3"/>
  <c r="H28" i="3"/>
  <c r="H29" i="3"/>
  <c r="H30" i="3"/>
  <c r="H31" i="3"/>
  <c r="H26" i="3"/>
  <c r="H20" i="3"/>
  <c r="H21" i="3"/>
  <c r="H23" i="3"/>
  <c r="H24" i="3"/>
  <c r="H45" i="4"/>
  <c r="H46" i="4"/>
  <c r="H44" i="4"/>
  <c r="H39" i="4"/>
  <c r="H40" i="4"/>
  <c r="H41" i="4"/>
  <c r="H42" i="4"/>
  <c r="H38" i="4"/>
  <c r="H30" i="4"/>
  <c r="H31" i="4"/>
  <c r="H32" i="4"/>
  <c r="H29" i="4"/>
  <c r="H22" i="4"/>
  <c r="H24" i="4"/>
  <c r="H25" i="4"/>
  <c r="H21" i="4"/>
  <c r="K87" i="1"/>
  <c r="K86" i="1"/>
  <c r="K53" i="1"/>
  <c r="H18" i="8"/>
  <c r="J18" i="8" s="1"/>
  <c r="C5" i="9" l="1"/>
  <c r="C14" i="8"/>
</calcChain>
</file>

<file path=xl/comments1.xml><?xml version="1.0" encoding="utf-8"?>
<comments xmlns="http://schemas.openxmlformats.org/spreadsheetml/2006/main">
  <authors>
    <author>Installer</author>
  </authors>
  <commentList>
    <comment ref="C33" authorId="0">
      <text>
        <r>
          <rPr>
            <sz val="12"/>
            <color indexed="81"/>
            <rFont val="Tahoma"/>
            <family val="2"/>
            <charset val="204"/>
          </rPr>
          <t>20/50Па</t>
        </r>
      </text>
    </comment>
    <comment ref="C36" authorId="0">
      <text>
        <r>
          <rPr>
            <b/>
            <sz val="10"/>
            <color indexed="81"/>
            <rFont val="Tahoma"/>
            <family val="2"/>
            <charset val="204"/>
          </rPr>
          <t>Installer:</t>
        </r>
        <r>
          <rPr>
            <sz val="10"/>
            <color indexed="81"/>
            <rFont val="Tahoma"/>
            <family val="2"/>
            <charset val="204"/>
          </rPr>
          <t xml:space="preserve">
30/60 Gf</t>
        </r>
      </text>
    </comment>
  </commentList>
</comments>
</file>

<file path=xl/sharedStrings.xml><?xml version="1.0" encoding="utf-8"?>
<sst xmlns="http://schemas.openxmlformats.org/spreadsheetml/2006/main" count="1519" uniqueCount="808">
  <si>
    <t>Действителен до момента изменения входящих цен от производителя. Актуальность цен и наличие оборудования следует уточнять на момент размещения заказа.</t>
  </si>
  <si>
    <t>Наименование модели</t>
  </si>
  <si>
    <t>Производительность</t>
  </si>
  <si>
    <t>Производи-тельность вентилятора, 
м³/час</t>
  </si>
  <si>
    <t>Уровень шума, дБ</t>
  </si>
  <si>
    <t>Вес нетто, кг</t>
  </si>
  <si>
    <t>Розничная цена, USD</t>
  </si>
  <si>
    <t>нагрева, кВт</t>
  </si>
  <si>
    <t xml:space="preserve">ЮН804457      </t>
  </si>
  <si>
    <t>45/42/36</t>
  </si>
  <si>
    <t>835×835×240*</t>
  </si>
  <si>
    <t xml:space="preserve">ЮН811261      </t>
  </si>
  <si>
    <t>48/45/39</t>
  </si>
  <si>
    <t xml:space="preserve">ЮН804459      </t>
  </si>
  <si>
    <t>50/47/41</t>
  </si>
  <si>
    <t>835×835×280*</t>
  </si>
  <si>
    <t>Сплит-системы Pioneer канального типа (On/Off) 80 Па, охлаждение-нагрев</t>
  </si>
  <si>
    <t>1200/960/840</t>
  </si>
  <si>
    <t>890×290×785</t>
  </si>
  <si>
    <t>1500/1200/1050</t>
  </si>
  <si>
    <t>2000/1600/1400</t>
  </si>
  <si>
    <t>53/50/44</t>
  </si>
  <si>
    <t>1250×780×290</t>
  </si>
  <si>
    <t>Сплит-системы Pioneer универсального типа (On/Off), охлаждение-нагрев</t>
  </si>
  <si>
    <t>46/43/37</t>
  </si>
  <si>
    <t>1280×660×205</t>
  </si>
  <si>
    <t>1800/1440/1260</t>
  </si>
  <si>
    <t>51/48/42</t>
  </si>
  <si>
    <t>1631×660×205</t>
  </si>
  <si>
    <t>* - указаны габариты БЕЗ панели</t>
  </si>
  <si>
    <t>С Вами работает</t>
  </si>
  <si>
    <t>Телефон</t>
  </si>
  <si>
    <t>Данный прайс-лист не является технической документацией. С более полной информацией о продукции можно ознакомиться в каталогах компании</t>
  </si>
  <si>
    <t>По всем вопросам, связанным с техническими характеристиками, установкой и эксплуатацией оборудования, обращайтесь к техническим специалистам компании</t>
  </si>
  <si>
    <t>Параметры электропитания</t>
  </si>
  <si>
    <t>Максимал количество подключений</t>
  </si>
  <si>
    <t>ЮН815050</t>
  </si>
  <si>
    <t>2MSHD14A</t>
  </si>
  <si>
    <t>220-240В/1Ф/50Гц</t>
  </si>
  <si>
    <t>от 1 до 2</t>
  </si>
  <si>
    <t>ЮН815051</t>
  </si>
  <si>
    <t>2MSHD18A</t>
  </si>
  <si>
    <t>ЮН815052</t>
  </si>
  <si>
    <t>ЮН815053</t>
  </si>
  <si>
    <t>3MSHD24A</t>
  </si>
  <si>
    <t>ЮН815054</t>
  </si>
  <si>
    <t>4MSHD28A</t>
  </si>
  <si>
    <t>ЮН815056</t>
  </si>
  <si>
    <t>5MSHD42A</t>
  </si>
  <si>
    <t>ЮН815057</t>
  </si>
  <si>
    <t>KRMS07A</t>
  </si>
  <si>
    <t>-</t>
  </si>
  <si>
    <t>ЮН815058</t>
  </si>
  <si>
    <t>KRMS09A</t>
  </si>
  <si>
    <t>ЮН815059</t>
  </si>
  <si>
    <t>KRMS12A</t>
  </si>
  <si>
    <t>ЮН815060</t>
  </si>
  <si>
    <t>KRMS18A</t>
  </si>
  <si>
    <t>ЮН815061</t>
  </si>
  <si>
    <t>KDMS09A</t>
  </si>
  <si>
    <t>ЮН815062</t>
  </si>
  <si>
    <t>KDMS12A</t>
  </si>
  <si>
    <t>ЮН815063</t>
  </si>
  <si>
    <t>KDMS18A</t>
  </si>
  <si>
    <t>ЮН815064</t>
  </si>
  <si>
    <t>KDMS21A</t>
  </si>
  <si>
    <t>ЮН815065</t>
  </si>
  <si>
    <t>KDMS24A</t>
  </si>
  <si>
    <t>ЮН815066</t>
  </si>
  <si>
    <t>ЮН815067</t>
  </si>
  <si>
    <t>ЮН815068</t>
  </si>
  <si>
    <t>VRF Pioneer. Наружные блоки (Inverter)</t>
  </si>
  <si>
    <t>ЮН814570</t>
  </si>
  <si>
    <t>KGV160W</t>
  </si>
  <si>
    <t>380~415В/3Ф/50Гц</t>
  </si>
  <si>
    <t>ЮН814571</t>
  </si>
  <si>
    <t>KGV224W</t>
  </si>
  <si>
    <t>ЮН814572</t>
  </si>
  <si>
    <t>KGV280W</t>
  </si>
  <si>
    <t>ЮН814573</t>
  </si>
  <si>
    <t>KGV335W</t>
  </si>
  <si>
    <t>ЮН814574</t>
  </si>
  <si>
    <t>KGV400W</t>
  </si>
  <si>
    <t>ЮН814575</t>
  </si>
  <si>
    <t>KGV450W</t>
  </si>
  <si>
    <t>VRF Pioneer. Настенные внутренние блоки</t>
  </si>
  <si>
    <t>ЮН814592</t>
  </si>
  <si>
    <t>KFRV22GN</t>
  </si>
  <si>
    <t>220~240В/1Ф/50Гц</t>
  </si>
  <si>
    <t>ЮН814593</t>
  </si>
  <si>
    <t>KFRV28GN</t>
  </si>
  <si>
    <t>ЮН814594</t>
  </si>
  <si>
    <t>KFRV36GN</t>
  </si>
  <si>
    <t>ЮН814595</t>
  </si>
  <si>
    <t>KFRV45GN</t>
  </si>
  <si>
    <t>ЮН814596</t>
  </si>
  <si>
    <t>KFRV56GN</t>
  </si>
  <si>
    <t>ЮН814597</t>
  </si>
  <si>
    <t>KFRV71GN</t>
  </si>
  <si>
    <t>VRF Pioneer. Канальные внутренние блоки</t>
  </si>
  <si>
    <t>ЮН814585</t>
  </si>
  <si>
    <t>KFDV22UW</t>
  </si>
  <si>
    <t>ЮН814586</t>
  </si>
  <si>
    <t>KFDV28UW</t>
  </si>
  <si>
    <t>ЮН814587</t>
  </si>
  <si>
    <t>KFDV36UW</t>
  </si>
  <si>
    <t>ЮН814588</t>
  </si>
  <si>
    <t>KFDV56UW</t>
  </si>
  <si>
    <t>ЮН814589</t>
  </si>
  <si>
    <t>KFDV71UW</t>
  </si>
  <si>
    <t>ЮН814590</t>
  </si>
  <si>
    <t>KFDV224UW</t>
  </si>
  <si>
    <t>ЮН814591</t>
  </si>
  <si>
    <t>KFDV280UW</t>
  </si>
  <si>
    <t>VRF Pioneer. Кассетные внутренние блоки</t>
  </si>
  <si>
    <t>ЮН814576</t>
  </si>
  <si>
    <t>ЮН814577</t>
  </si>
  <si>
    <t>ЮН814578</t>
  </si>
  <si>
    <t>ЮН814579</t>
  </si>
  <si>
    <t>ЮН814580</t>
  </si>
  <si>
    <t>ЮН814581</t>
  </si>
  <si>
    <t>ЮН814582</t>
  </si>
  <si>
    <t>ЮН814583</t>
  </si>
  <si>
    <t>ЮН814584</t>
  </si>
  <si>
    <t>VRF Pioneer. Универсальные внутренние блоки</t>
  </si>
  <si>
    <t>ЮН814598</t>
  </si>
  <si>
    <t>KFFV50UW</t>
  </si>
  <si>
    <t>ЮН814599</t>
  </si>
  <si>
    <t>KFFV71UW</t>
  </si>
  <si>
    <t>ЮН814600</t>
  </si>
  <si>
    <t>KFFV140UW</t>
  </si>
  <si>
    <t>VRF Pioneer. Разветвители</t>
  </si>
  <si>
    <t>ЮН814602</t>
  </si>
  <si>
    <t>REF-I-1A</t>
  </si>
  <si>
    <t>X≤20kВт</t>
  </si>
  <si>
    <t>ЮН814603</t>
  </si>
  <si>
    <t>REF-I-1B</t>
  </si>
  <si>
    <t>20kВт＜X≤30kВт</t>
  </si>
  <si>
    <t>ЮН814604</t>
  </si>
  <si>
    <t>REF-I-2A</t>
  </si>
  <si>
    <t>30kВт＜X≤70kВт</t>
  </si>
  <si>
    <t>ЮН814605</t>
  </si>
  <si>
    <t>REF-I-3A</t>
  </si>
  <si>
    <t>70kВт＜X≤135kВт</t>
  </si>
  <si>
    <t>ЮН814606</t>
  </si>
  <si>
    <t>REF-I-4A</t>
  </si>
  <si>
    <t>X＞135kВт</t>
  </si>
  <si>
    <t>ЮН814601</t>
  </si>
  <si>
    <t>REF-O</t>
  </si>
  <si>
    <t>Рефнет между модульными наружными блоками</t>
  </si>
  <si>
    <t>VRF Pioneer. Пульты управления</t>
  </si>
  <si>
    <t>ЮН814613</t>
  </si>
  <si>
    <t xml:space="preserve"> </t>
  </si>
  <si>
    <t>Z-50</t>
  </si>
  <si>
    <t xml:space="preserve">Контроллер Smart zone </t>
  </si>
  <si>
    <t>ЮН814615</t>
  </si>
  <si>
    <t>COM-30</t>
  </si>
  <si>
    <t>1 шт. для подключения к 1 коммуникационному модулю наружного блока. Может работать с пультом централизованного управления, коммуникационным модулем для удаленного мониторинга, с системой BMS.</t>
  </si>
  <si>
    <t>ЮН814614</t>
  </si>
  <si>
    <t>CE-51</t>
  </si>
  <si>
    <t>Пульт централизованного управления (до 1024 внутренних блоков). Должен подключаться к коммуникационному модулю</t>
  </si>
  <si>
    <t>Инверторные мульти-сплиты произвольной комплектации Pioneer. Наружные блоки (Inverter), охлаждение-нагрев</t>
  </si>
  <si>
    <t>Инверторные мульти-сплиты произвольной комплектации Pioneer. Настенные внутренние блоки</t>
  </si>
  <si>
    <t>Инверторные мульти-сплиты произвольной комплектации Pioneer. Канальные внутренние блоки</t>
  </si>
  <si>
    <t>Инверторные мульти-сплиты произвольной комплектации Pioneer. Кассетные внутренние блоки</t>
  </si>
  <si>
    <t>KFCV22CW/MBV02CW</t>
  </si>
  <si>
    <t>KFCV28CW/MBV02CW</t>
  </si>
  <si>
    <t>KFCV36CW/MBV02CW</t>
  </si>
  <si>
    <t>KFCV45CW/MBV02CW</t>
  </si>
  <si>
    <t>KFCV56AW/MBV01AW</t>
  </si>
  <si>
    <t>KFCV71AW/MBV01AW</t>
  </si>
  <si>
    <t>KFCV90AW/MBV01AW</t>
  </si>
  <si>
    <t>KFCV112AW/MBV01AW</t>
  </si>
  <si>
    <t>KFCV140AW/MBV01AW</t>
  </si>
  <si>
    <t>Высоконапорные сплит-системы Pioneer канального типа (On/Off) , охлаждение</t>
  </si>
  <si>
    <t>KFDH75UW/KODH75UW</t>
  </si>
  <si>
    <t>KFDH100UW/KODH100UW</t>
  </si>
  <si>
    <t>KFDH125UW/KODH125UW</t>
  </si>
  <si>
    <t>KODH75UW</t>
  </si>
  <si>
    <t>KODH100UW</t>
  </si>
  <si>
    <t>KODH125UW</t>
  </si>
  <si>
    <t>KODH150UW</t>
  </si>
  <si>
    <t>1502х562х761</t>
  </si>
  <si>
    <t>1640х885х1040</t>
  </si>
  <si>
    <t>охлаждения, кВТ</t>
  </si>
  <si>
    <t>20/50Па</t>
  </si>
  <si>
    <t>30/60Па</t>
  </si>
  <si>
    <t>Дилерская цена, USD</t>
  </si>
  <si>
    <t>Pioneer RAC</t>
  </si>
  <si>
    <t>Pioneer PAC</t>
  </si>
  <si>
    <t>7,2/8,1</t>
  </si>
  <si>
    <t>10,6/11,7</t>
  </si>
  <si>
    <t>14/15,5</t>
  </si>
  <si>
    <t>17,6/18,5</t>
  </si>
  <si>
    <t>22/-</t>
  </si>
  <si>
    <t>28/-</t>
  </si>
  <si>
    <t>35/-</t>
  </si>
  <si>
    <t>42/-</t>
  </si>
  <si>
    <t>14/15</t>
  </si>
  <si>
    <t>2,66 (D) /3,24 (С)</t>
  </si>
  <si>
    <t>2,81 (С) /3,34 (С)</t>
  </si>
  <si>
    <t>2,87 (С) /3,02 (D)</t>
  </si>
  <si>
    <t>2,84 (С) /3,34 (С)</t>
  </si>
  <si>
    <t>3,08 (B) /3,08 (D)</t>
  </si>
  <si>
    <t>2,78 (D) /-</t>
  </si>
  <si>
    <t>2,89 (C') /-</t>
  </si>
  <si>
    <t>3,02 (B) /-</t>
  </si>
  <si>
    <t>2,71 (D) /-</t>
  </si>
  <si>
    <t>3,07 (B) /-</t>
  </si>
  <si>
    <t>3,05 (B) /-</t>
  </si>
  <si>
    <t>3,42 (A) /-</t>
  </si>
  <si>
    <t>2,87 (D) /-</t>
  </si>
  <si>
    <t>3,31 (A) /3,23 (С)</t>
  </si>
  <si>
    <t>2,80 (С) /3,00 (D)</t>
  </si>
  <si>
    <t>Энергоэффективность охлаждения (EER) / нагрева (COP)</t>
  </si>
  <si>
    <t>Производительность охлаждения/ нагрева, кВт</t>
  </si>
  <si>
    <t>4,1 /4,5</t>
  </si>
  <si>
    <t>5 /5,6</t>
  </si>
  <si>
    <t>7 /7,7</t>
  </si>
  <si>
    <t>7,1 /8,5</t>
  </si>
  <si>
    <t>8 /9,3</t>
  </si>
  <si>
    <t>11,6 /13</t>
  </si>
  <si>
    <t>2,1 /2,6</t>
  </si>
  <si>
    <t>2,6 /2,8</t>
  </si>
  <si>
    <t>3,5 /3,8</t>
  </si>
  <si>
    <t>5,3 /5,8</t>
  </si>
  <si>
    <t>2,5 /2,8</t>
  </si>
  <si>
    <t>3,5 /3,85</t>
  </si>
  <si>
    <t>5 /5,5</t>
  </si>
  <si>
    <t>6 /6,6</t>
  </si>
  <si>
    <t>7,1 /8</t>
  </si>
  <si>
    <t>3,5 /4</t>
  </si>
  <si>
    <t>4,5 /5</t>
  </si>
  <si>
    <t>ЮН816753</t>
  </si>
  <si>
    <t>ЮН816754</t>
  </si>
  <si>
    <t>ЮН816755</t>
  </si>
  <si>
    <t>ЮН816748</t>
  </si>
  <si>
    <t>ЮН816749</t>
  </si>
  <si>
    <t>ЮН816750</t>
  </si>
  <si>
    <t>ЮН816751</t>
  </si>
  <si>
    <t>ЮН815346</t>
  </si>
  <si>
    <t>ЮН815347</t>
  </si>
  <si>
    <t>ЮН815348</t>
  </si>
  <si>
    <t>ЮН815345</t>
  </si>
  <si>
    <t>ЮН815350</t>
  </si>
  <si>
    <t>ЮН815351</t>
  </si>
  <si>
    <t>ЮН815352</t>
  </si>
  <si>
    <t>ЮН815349</t>
  </si>
  <si>
    <t>3,55/3,65</t>
  </si>
  <si>
    <t>от 2 до 3</t>
  </si>
  <si>
    <t>от 2 до 4</t>
  </si>
  <si>
    <t>от 2 до 5</t>
  </si>
  <si>
    <t>29/-</t>
  </si>
  <si>
    <t>36/-</t>
  </si>
  <si>
    <t>44/-</t>
  </si>
  <si>
    <t>KFC24UW/KON24UW/MB06 Panel</t>
  </si>
  <si>
    <t>KFC36UW/KON36UW/MB06 Panel</t>
  </si>
  <si>
    <t>KFC48UW/KON48UW/MB06 Panel</t>
  </si>
  <si>
    <t>KFD60UW/KON60UW</t>
  </si>
  <si>
    <t>KFF24UW/KON24UW</t>
  </si>
  <si>
    <t>KFF36UW/KON36UW</t>
  </si>
  <si>
    <t>KFF48UW/KON48UW</t>
  </si>
  <si>
    <t>KFF60UW/KON60UW</t>
  </si>
  <si>
    <t>Pioneer VRF</t>
  </si>
  <si>
    <t>Действителен до момента изменения входящих цен от производителя. Актуальность цен следует уточнять на момент размещения заказа.</t>
  </si>
  <si>
    <t>Внимание: оборудование не поддерживается на свободном складе.</t>
  </si>
  <si>
    <t>Коэффициент энергоэффективности</t>
  </si>
  <si>
    <t>Уровень шума, дБ (охлажд/нагрев)</t>
  </si>
  <si>
    <t>Габариты (ДхГхВ), мм</t>
  </si>
  <si>
    <t>охлажд, кВТ</t>
  </si>
  <si>
    <t>охлажд (EER)</t>
  </si>
  <si>
    <t>нагрев (COP)</t>
  </si>
  <si>
    <t>Внешние блоки тепловых насосов</t>
  </si>
  <si>
    <t>WON12DC1</t>
  </si>
  <si>
    <t>3,50 (A)</t>
  </si>
  <si>
    <t>4,45 (A)</t>
  </si>
  <si>
    <t>57/55</t>
  </si>
  <si>
    <t>900x412x1345</t>
  </si>
  <si>
    <t>WON14DC1</t>
  </si>
  <si>
    <t>3,30 (A)</t>
  </si>
  <si>
    <t>4,40 (A)</t>
  </si>
  <si>
    <t>WON16DC1</t>
  </si>
  <si>
    <t>3,20 (B)</t>
  </si>
  <si>
    <t>4,10 (A)</t>
  </si>
  <si>
    <t>58/57</t>
  </si>
  <si>
    <t>WON12DC</t>
  </si>
  <si>
    <t>3,90 (A)</t>
  </si>
  <si>
    <t>4,55 (A)</t>
  </si>
  <si>
    <t>380-415В/3Ф/50Гц</t>
  </si>
  <si>
    <t>WON14DC</t>
  </si>
  <si>
    <t>3,70 (A)</t>
  </si>
  <si>
    <t>WON16DC</t>
  </si>
  <si>
    <t>3,65 (A)</t>
  </si>
  <si>
    <t>59/56</t>
  </si>
  <si>
    <t>Внутренние блоки тепловых насосов</t>
  </si>
  <si>
    <t>WIN12DC1</t>
  </si>
  <si>
    <t>900x500x324</t>
  </si>
  <si>
    <t>WIN14DC1</t>
  </si>
  <si>
    <t>WIN16DC1</t>
  </si>
  <si>
    <t>WIN12DC</t>
  </si>
  <si>
    <t>WIN14DC</t>
  </si>
  <si>
    <t>WIN16DC</t>
  </si>
  <si>
    <t>Ёмкости для тепловых насосов</t>
  </si>
  <si>
    <t>Объем, л</t>
  </si>
  <si>
    <t>Подключение к дополнительному источнику подогрева</t>
  </si>
  <si>
    <t>WIT200L1</t>
  </si>
  <si>
    <t>540×1595</t>
  </si>
  <si>
    <t>WIT300L1</t>
  </si>
  <si>
    <t>620×1620</t>
  </si>
  <si>
    <t>WIT200L</t>
  </si>
  <si>
    <t>WIT300L</t>
  </si>
  <si>
    <t>WIT200DL1</t>
  </si>
  <si>
    <t>+</t>
  </si>
  <si>
    <t>WIT300DL1</t>
  </si>
  <si>
    <t>WIT200DL</t>
  </si>
  <si>
    <t>WIT300DL</t>
  </si>
  <si>
    <t>ЮН817720</t>
  </si>
  <si>
    <t>Kit for KODH100UW</t>
  </si>
  <si>
    <t>ЮН817721</t>
  </si>
  <si>
    <t>Kit for KODH125-150UW</t>
  </si>
  <si>
    <t>ЮН817722</t>
  </si>
  <si>
    <t>Kit for KODH75UW</t>
  </si>
  <si>
    <t>Комлекты  Pioneer Nord (в двух модификациях: рабочая температура до -30С и до -40С)</t>
  </si>
  <si>
    <t>KFDH75UW/KODH75UW Nord-30P</t>
  </si>
  <si>
    <t>KFDH100UW/KODH100UW Nord-30P</t>
  </si>
  <si>
    <t>KFDH125UW/KODH125UW Nord-30P</t>
  </si>
  <si>
    <t>Габариты, ДхВхГ (внутренний блок)</t>
  </si>
  <si>
    <t>Дата составления 03.02.2015</t>
  </si>
  <si>
    <t>Действителен до момента изменения входящего прайса от поставщика. Актуальность цен следует уточнять до размещения заказа</t>
  </si>
  <si>
    <t>Процент Вашей скидки</t>
  </si>
  <si>
    <t>Количество единиц товара, шт</t>
  </si>
  <si>
    <t>Сумма, USD</t>
  </si>
  <si>
    <t>Артикул</t>
  </si>
  <si>
    <t>Тип цилиндра</t>
  </si>
  <si>
    <t>Описание</t>
  </si>
  <si>
    <t>Комплектация 
(поставляется вместе с увлажнителем)</t>
  </si>
  <si>
    <t xml:space="preserve">Параметры электропитания </t>
  </si>
  <si>
    <t>Розничная цена USD</t>
  </si>
  <si>
    <t>Цена с учетом Вашей скидки</t>
  </si>
  <si>
    <t>Ваш заказ, шт.</t>
  </si>
  <si>
    <t>Стоимость заказа, USD</t>
  </si>
  <si>
    <t xml:space="preserve">                        Серия SMART со встроенным контроллером EM2, графическим дисплеем и малошумным контактором</t>
  </si>
  <si>
    <t>PH004SM1E1</t>
  </si>
  <si>
    <t>Разборный</t>
  </si>
  <si>
    <t>Электродный увлажнитель с паропроизводительностью 4 кг/ ч. Серия Smart: малошумный контактор и возможность интеграции в систему BMS благодаря встроенной плате</t>
  </si>
  <si>
    <r>
      <rPr>
        <b/>
        <sz val="9"/>
        <rFont val="Calibri"/>
        <family val="2"/>
        <charset val="204"/>
      </rPr>
      <t>⁻</t>
    </r>
    <r>
      <rPr>
        <sz val="9"/>
        <rFont val="Calibri"/>
        <family val="2"/>
        <charset val="204"/>
      </rPr>
      <t xml:space="preserve"> </t>
    </r>
    <r>
      <rPr>
        <sz val="9"/>
        <rFont val="Arial"/>
        <family val="2"/>
        <charset val="204"/>
      </rPr>
      <t xml:space="preserve">паровой шланг (4м)
</t>
    </r>
    <r>
      <rPr>
        <b/>
        <sz val="9"/>
        <rFont val="Arial"/>
        <family val="2"/>
        <charset val="204"/>
      </rPr>
      <t>-</t>
    </r>
    <r>
      <rPr>
        <sz val="9"/>
        <rFont val="Arial"/>
        <family val="2"/>
        <charset val="204"/>
      </rPr>
      <t xml:space="preserve">шланг для отвода конденсата (5м)
</t>
    </r>
    <r>
      <rPr>
        <b/>
        <sz val="9"/>
        <rFont val="Arial"/>
        <family val="2"/>
        <charset val="204"/>
      </rPr>
      <t>-</t>
    </r>
    <r>
      <rPr>
        <sz val="9"/>
        <rFont val="Arial"/>
        <family val="2"/>
        <charset val="204"/>
      </rPr>
      <t xml:space="preserve"> парораспределитель 
(L= 390мм;Ø =22 мм)
-ПВХ шланг для подвода воды (1,5м) со штуцерами подключения
- крепежные детали</t>
    </r>
  </si>
  <si>
    <t xml:space="preserve"> 1x~220 B</t>
  </si>
  <si>
    <t>PH004SM3E1</t>
  </si>
  <si>
    <t>3x~380 B</t>
  </si>
  <si>
    <t>PH008SM3E1</t>
  </si>
  <si>
    <t>Электродный увлажнитель с паропроизводительностью 8 кг/ ч. Серия Smart: малошумный контактор и возможность интеграции в систему BMS благодаря встроенной плате</t>
  </si>
  <si>
    <r>
      <rPr>
        <b/>
        <sz val="9"/>
        <rFont val="Calibri"/>
        <family val="2"/>
        <charset val="204"/>
      </rPr>
      <t>⁻</t>
    </r>
    <r>
      <rPr>
        <sz val="9"/>
        <rFont val="Calibri"/>
        <family val="2"/>
        <charset val="204"/>
      </rPr>
      <t xml:space="preserve"> </t>
    </r>
    <r>
      <rPr>
        <sz val="9"/>
        <rFont val="Arial"/>
        <family val="2"/>
        <charset val="204"/>
      </rPr>
      <t xml:space="preserve">паровой шланг (4м)
</t>
    </r>
    <r>
      <rPr>
        <b/>
        <sz val="9"/>
        <rFont val="Arial"/>
        <family val="2"/>
        <charset val="204"/>
      </rPr>
      <t>-</t>
    </r>
    <r>
      <rPr>
        <sz val="9"/>
        <rFont val="Arial"/>
        <family val="2"/>
        <charset val="204"/>
      </rPr>
      <t xml:space="preserve">шланг для отвода конденсата (5м)
</t>
    </r>
    <r>
      <rPr>
        <b/>
        <sz val="9"/>
        <rFont val="Arial"/>
        <family val="2"/>
        <charset val="204"/>
      </rPr>
      <t>-</t>
    </r>
    <r>
      <rPr>
        <sz val="9"/>
        <rFont val="Arial"/>
        <family val="2"/>
        <charset val="204"/>
      </rPr>
      <t xml:space="preserve"> парораспределитель 
(L= 490мм;Ø =22 мм)
-ПВХ шланг для подвода воды (1,5м) со штуцерами подключения
- крепежные детали</t>
    </r>
  </si>
  <si>
    <t>PH015SM3E1</t>
  </si>
  <si>
    <t>Электродный увлажнитель с паропроизводительностью 15 кг/ ч. Серия Smart: малошумный контактор и возможность интеграции в систему BMS благодаря встроенной плате</t>
  </si>
  <si>
    <r>
      <rPr>
        <b/>
        <sz val="9"/>
        <rFont val="Calibri"/>
        <family val="2"/>
        <charset val="204"/>
      </rPr>
      <t>⁻</t>
    </r>
    <r>
      <rPr>
        <sz val="9"/>
        <rFont val="Calibri"/>
        <family val="2"/>
        <charset val="204"/>
      </rPr>
      <t xml:space="preserve"> </t>
    </r>
    <r>
      <rPr>
        <sz val="9"/>
        <rFont val="Arial"/>
        <family val="2"/>
        <charset val="204"/>
      </rPr>
      <t xml:space="preserve">паровой шланг (4м)
</t>
    </r>
    <r>
      <rPr>
        <b/>
        <sz val="9"/>
        <rFont val="Arial"/>
        <family val="2"/>
        <charset val="204"/>
      </rPr>
      <t>-</t>
    </r>
    <r>
      <rPr>
        <sz val="9"/>
        <rFont val="Arial"/>
        <family val="2"/>
        <charset val="204"/>
      </rPr>
      <t xml:space="preserve">шланг для отвода конденсата (5м)
</t>
    </r>
    <r>
      <rPr>
        <b/>
        <sz val="9"/>
        <rFont val="Arial"/>
        <family val="2"/>
        <charset val="204"/>
      </rPr>
      <t>-</t>
    </r>
    <r>
      <rPr>
        <sz val="9"/>
        <rFont val="Arial"/>
        <family val="2"/>
        <charset val="204"/>
      </rPr>
      <t xml:space="preserve"> парораспределитель 
(L= 590мм;Ø =30 мм)
-ПВХ шланг для подвода воды (1,5м) со штуцерами подключения
- крепежные детали</t>
    </r>
  </si>
  <si>
    <t>Серия CLASSIC со встроенным контроллером SI-HUMP и дисплеем</t>
  </si>
  <si>
    <t>PH045CL301</t>
  </si>
  <si>
    <t xml:space="preserve">Электродный увлажнитель с паропроизводительностью 45 кг/ч. Серия Classic.
Самодиагностика. Постоянный контроль параметров:
водоснабжение; электропроводность питательной воды; рабочий ток; контроль уровня воды
</t>
  </si>
  <si>
    <t>⁻ паровой шланг (4м)
-шланг для отвода конденсата (5м)
- парораспределитель 
(L= 760мм;Ø =45 мм)
-ПВХ шланг для подвода воды (1,5м) со штуцерами подключения
- крепежные детали</t>
  </si>
  <si>
    <t>PH090CL301</t>
  </si>
  <si>
    <t>Электродный увлажнитель с паропроизводительностью 90 кг/ч. Серия Classic
Самодиагностика. Постоянный контроль параметров:
водоснабжение; электропроводность питательной воды; рабочий ток; контроль уровня воды</t>
  </si>
  <si>
    <t>⁻ паровой шланг (8м)
-шланг для отвода конденсата (10м)
- парораспределитель 
(L= 760мм;Ø =45 мм)
-ПВХ шланг для подвода воды (1,5м -2 шт.) со штуцерами подключения
- крепежные детали</t>
  </si>
  <si>
    <t>PH135CL301</t>
  </si>
  <si>
    <t>Электродный увлажнитель с паропроизводительностью 135 кг/ч. Серия Classic
Самодиагностика. Постоянный контроль параметров:
водоснабжение; электропроводность питательной воды; рабочий ток; контроль уровня воды</t>
  </si>
  <si>
    <t>⁻ паровой шланг (12м)
-шланг для отвода конденсата (15м)
- парораспределитель 
(L= 760мм;Ø =45 мм)
- крепежные детали</t>
  </si>
  <si>
    <t>Паровые цилиндры с электродами</t>
  </si>
  <si>
    <t>СY004-1</t>
  </si>
  <si>
    <t>Паровые цилиндры с электродами для увлажнителей паропроизводительностью 4 кг/ч</t>
  </si>
  <si>
    <t>СY004-3</t>
  </si>
  <si>
    <t>СY008-3</t>
  </si>
  <si>
    <t>Паровые цилиндры с электродами для увлажнителей паропроизводительностью 8 кг/ч</t>
  </si>
  <si>
    <t>СY015-3</t>
  </si>
  <si>
    <t>Паровые цилиндры с электродами для увлажнителей паропроизводительностью 15 кг/ч</t>
  </si>
  <si>
    <t>СY045-3</t>
  </si>
  <si>
    <t>Паровые цилиндры с электродами для увлажнителей паропроизводительностью 45 кг/ч,90 кг/ч, 135 кг/ч</t>
  </si>
  <si>
    <t>Датчики температуры и влажности</t>
  </si>
  <si>
    <t>SMX-RA</t>
  </si>
  <si>
    <t xml:space="preserve">Комнатный датчик </t>
  </si>
  <si>
    <t xml:space="preserve"> 24 В DC</t>
  </si>
  <si>
    <t>SMX-DL</t>
  </si>
  <si>
    <t>Канальный датчик</t>
  </si>
  <si>
    <t xml:space="preserve"> 24 B DC</t>
  </si>
  <si>
    <t>С Вами работает:</t>
  </si>
  <si>
    <t xml:space="preserve">Телефон: </t>
  </si>
  <si>
    <t>Информацию о действующих скидках вы можете уточнить у сотрудников компании:</t>
  </si>
  <si>
    <t>контакты:</t>
  </si>
  <si>
    <t>United Elements Distribution</t>
  </si>
  <si>
    <t>ул. Большая Разночинная, 32, Санкт-Петербург</t>
  </si>
  <si>
    <t>Тел.: 718-55-11, ф. 718-55-14</t>
  </si>
  <si>
    <t>Модель</t>
  </si>
  <si>
    <r>
      <t>Холодопроизводительность при Δ=1°С/</t>
    </r>
    <r>
      <rPr>
        <b/>
        <sz val="9"/>
        <color indexed="56"/>
        <rFont val="Arial"/>
        <family val="2"/>
        <charset val="204"/>
      </rPr>
      <t xml:space="preserve"> 4°С</t>
    </r>
    <r>
      <rPr>
        <b/>
        <sz val="9"/>
        <color indexed="9"/>
        <rFont val="Arial"/>
        <family val="2"/>
        <charset val="204"/>
      </rPr>
      <t xml:space="preserve"> / 8°С, кВт</t>
    </r>
    <r>
      <rPr>
        <b/>
        <sz val="9"/>
        <rFont val="Arial"/>
        <family val="2"/>
        <charset val="204"/>
      </rPr>
      <t xml:space="preserve">
</t>
    </r>
  </si>
  <si>
    <t>Розница  РФ*</t>
  </si>
  <si>
    <t>KCB-02D</t>
  </si>
  <si>
    <t>Установка внутреннего монтажа, расход воздуха 2048 м3/ч, макс. уровень шума 69 дБ</t>
  </si>
  <si>
    <t xml:space="preserve"> 1x48В (DC)</t>
  </si>
  <si>
    <r>
      <t xml:space="preserve">9,23 / </t>
    </r>
    <r>
      <rPr>
        <b/>
        <sz val="11"/>
        <color indexed="56"/>
        <rFont val="Arial"/>
        <family val="2"/>
        <charset val="204"/>
      </rPr>
      <t>3,69</t>
    </r>
    <r>
      <rPr>
        <sz val="11"/>
        <rFont val="Arial"/>
        <family val="2"/>
        <charset val="204"/>
      </rPr>
      <t xml:space="preserve"> / 7,38</t>
    </r>
  </si>
  <si>
    <t>KCB-03B</t>
  </si>
  <si>
    <t>Установка наружного монтажа, расход воздуха 2790 м3/ч, макс. уровень шума 69 дБ</t>
  </si>
  <si>
    <t>KCB-03D</t>
  </si>
  <si>
    <t>Установка внутреннего монтажа ;расход воздуха 2790 м3/ч, макс. уровень шума 69 дБ</t>
  </si>
  <si>
    <t>KCB-05B</t>
  </si>
  <si>
    <t>Установка наружного монтажа;расход воздуха 5580 м3/ч, макс. уровень шума 69 дБ</t>
  </si>
  <si>
    <r>
      <t>18,2/</t>
    </r>
    <r>
      <rPr>
        <sz val="11"/>
        <color indexed="56"/>
        <rFont val="Arial"/>
        <family val="2"/>
        <charset val="204"/>
      </rPr>
      <t xml:space="preserve"> </t>
    </r>
    <r>
      <rPr>
        <b/>
        <sz val="11"/>
        <color indexed="56"/>
        <rFont val="Arial"/>
        <family val="2"/>
        <charset val="204"/>
      </rPr>
      <t>7,28</t>
    </r>
    <r>
      <rPr>
        <sz val="11"/>
        <rFont val="Arial"/>
        <family val="2"/>
        <charset val="204"/>
      </rPr>
      <t xml:space="preserve"> / 14,56</t>
    </r>
  </si>
  <si>
    <t>KCB-05D</t>
  </si>
  <si>
    <t>Установка внутреннего монтажа ;расход воздуха 5580 м3/ч,макс. уровень шума 69 дБ</t>
  </si>
  <si>
    <t>Габаритные размеры, ШхВхГ (мм)</t>
  </si>
  <si>
    <t xml:space="preserve">Удельная теплопроизводительность, Ватт/°K
</t>
  </si>
  <si>
    <t>KHX-70D-01</t>
  </si>
  <si>
    <t xml:space="preserve"> Производительность вентиляторов 565 м3 ; рабочий температурный диапазон - 35 ~ +55 ; макс. уровень шума 65 дБ</t>
  </si>
  <si>
    <t>500x850x210</t>
  </si>
  <si>
    <t>KHX-70D-02</t>
  </si>
  <si>
    <t xml:space="preserve"> Производительность вентиляторов 570 м3 ; рабочий температурный диапазон - 35 ~ +55 ;  макс.уровень шума 62 дБ</t>
  </si>
  <si>
    <t>1x220В (AC)</t>
  </si>
  <si>
    <t>KHX-100D-01</t>
  </si>
  <si>
    <t>Производительность вентиляторов 565 м3; рабочий температурный диапазон - 35 ~ +55 ; макс. уровень шума 65 дБ</t>
  </si>
  <si>
    <t>520x950x195</t>
  </si>
  <si>
    <t>KHX-100D-02</t>
  </si>
  <si>
    <t>Производительность вентиляторов 570м3; рабочий температурный диапазон - 35 ~ +55 ; макс. уровень шума 62 дБ</t>
  </si>
  <si>
    <t>520x1000x195</t>
  </si>
  <si>
    <t>KHX-120D-01</t>
  </si>
  <si>
    <t>Производительность вентиляторов 1130 м3; рабочий температурный диапазон - 35 ~ +55 ; макс. уровень шума 67 дБ</t>
  </si>
  <si>
    <t>520х1000х195</t>
  </si>
  <si>
    <t>KHX-120D-02</t>
  </si>
  <si>
    <t>Производительность вентиляторов 1200м3; рабочий температурный диапазон - 35 ~ +55 ; макс. уровень шума 69 дБ</t>
  </si>
  <si>
    <t>520х1040х195</t>
  </si>
  <si>
    <t>KHX-140D-01</t>
  </si>
  <si>
    <t>Производительность вентиляторов 1130; рабочий температурный диапазон - 35 ~ +55 ; макс. уровень шума 67 дБ</t>
  </si>
  <si>
    <r>
      <rPr>
        <b/>
        <sz val="9"/>
        <rFont val="Arial"/>
        <family val="2"/>
        <charset val="204"/>
      </rPr>
      <t xml:space="preserve">KHX-140D-01 А </t>
    </r>
    <r>
      <rPr>
        <sz val="9"/>
        <rFont val="Arial"/>
        <family val="2"/>
        <charset val="204"/>
      </rPr>
      <t xml:space="preserve">610х1140х175          </t>
    </r>
    <r>
      <rPr>
        <b/>
        <sz val="9"/>
        <rFont val="Arial"/>
        <family val="2"/>
        <charset val="204"/>
      </rPr>
      <t xml:space="preserve">KHX-140D-01 B </t>
    </r>
    <r>
      <rPr>
        <sz val="9"/>
        <rFont val="Arial"/>
        <family val="2"/>
        <charset val="204"/>
      </rPr>
      <t>520х1050х195</t>
    </r>
  </si>
  <si>
    <t>KHX-140D-02</t>
  </si>
  <si>
    <t>Производительность вентиляторов 1200; рабочий температурный диапазон - 35 ~ +55 ; макс. уровень шума 69 дБ</t>
  </si>
  <si>
    <r>
      <rPr>
        <b/>
        <sz val="9"/>
        <rFont val="Arial"/>
        <family val="2"/>
        <charset val="204"/>
      </rPr>
      <t xml:space="preserve">KHX-140D-02 А </t>
    </r>
    <r>
      <rPr>
        <sz val="9"/>
        <rFont val="Arial"/>
        <family val="2"/>
        <charset val="204"/>
      </rPr>
      <t xml:space="preserve">610х1140х175          </t>
    </r>
    <r>
      <rPr>
        <b/>
        <sz val="9"/>
        <rFont val="Arial"/>
        <family val="2"/>
        <charset val="204"/>
      </rPr>
      <t xml:space="preserve">KHX-140D-02 B </t>
    </r>
    <r>
      <rPr>
        <sz val="9"/>
        <rFont val="Arial"/>
        <family val="2"/>
        <charset val="204"/>
      </rPr>
      <t>520х1050х195</t>
    </r>
  </si>
  <si>
    <t>KHX-160D-01</t>
  </si>
  <si>
    <t>Производительность вентиляторов 1130м3; рабочий температурный диапазон - 35 ~ +55 ; макс. уровень шума  67дБ</t>
  </si>
  <si>
    <r>
      <rPr>
        <b/>
        <sz val="9"/>
        <rFont val="Arial"/>
        <family val="2"/>
        <charset val="204"/>
      </rPr>
      <t xml:space="preserve">KHX-160D-01 А </t>
    </r>
    <r>
      <rPr>
        <sz val="9"/>
        <rFont val="Arial"/>
        <family val="2"/>
        <charset val="204"/>
      </rPr>
      <t xml:space="preserve">610х1140х220          </t>
    </r>
    <r>
      <rPr>
        <b/>
        <sz val="9"/>
        <rFont val="Arial"/>
        <family val="2"/>
        <charset val="204"/>
      </rPr>
      <t xml:space="preserve">KHX-160D-01 B </t>
    </r>
    <r>
      <rPr>
        <sz val="9"/>
        <rFont val="Arial"/>
        <family val="2"/>
        <charset val="204"/>
      </rPr>
      <t>530х1200х242</t>
    </r>
  </si>
  <si>
    <t>KHX-160D-02</t>
  </si>
  <si>
    <t>Производительность вентиляторов 1200м3; рабочий температурный диапазон - 35 ~ +55 ; макс. уровень шума  69дБ</t>
  </si>
  <si>
    <r>
      <rPr>
        <b/>
        <sz val="9"/>
        <rFont val="Arial"/>
        <family val="2"/>
        <charset val="204"/>
      </rPr>
      <t xml:space="preserve">KHX-160D-02 А </t>
    </r>
    <r>
      <rPr>
        <sz val="9"/>
        <rFont val="Arial"/>
        <family val="2"/>
        <charset val="204"/>
      </rPr>
      <t xml:space="preserve">610х1140х220          </t>
    </r>
    <r>
      <rPr>
        <b/>
        <sz val="9"/>
        <rFont val="Arial"/>
        <family val="2"/>
        <charset val="204"/>
      </rPr>
      <t xml:space="preserve">KHX-160D-02 B </t>
    </r>
    <r>
      <rPr>
        <sz val="9"/>
        <rFont val="Arial"/>
        <family val="2"/>
        <charset val="204"/>
      </rPr>
      <t>530х1200х242</t>
    </r>
  </si>
  <si>
    <t>KHX-180D-01</t>
  </si>
  <si>
    <t>610х1200х242</t>
  </si>
  <si>
    <t>KHX-180D-02</t>
  </si>
  <si>
    <t>KHX-220D-01</t>
  </si>
  <si>
    <t>Производительность вентиляторов 1695м3; рабочий температурный диапазон - 35 ~ +55 ; макс. уровень шума  67дБ</t>
  </si>
  <si>
    <t>610х1250х242</t>
  </si>
  <si>
    <t>KHX-220D-02</t>
  </si>
  <si>
    <t>Производительность вентиляторов 1770м3; рабочий температурный диапазон - 35 ~ +55 ; макс. уровень шума  69дБ</t>
  </si>
  <si>
    <t>KHX-250D-01</t>
  </si>
  <si>
    <t>Производительность вентиляторов 2260 м3; рабочий температурный диапазон - 35 ~ +55 ; макс. уровень шума  67дБ</t>
  </si>
  <si>
    <t>610х1300х242</t>
  </si>
  <si>
    <t>KHX-250D-02</t>
  </si>
  <si>
    <t>Производительность вентиляторов 2400м3; рабочий температурный диапазон - 35 ~ +55 ; макс. уровень шума  69дБ</t>
  </si>
  <si>
    <t>*Указанная стоимость не включаетобязательные расходы на Сертификацию ТРТС. Условия постауки следует уточнять у Дистрибьютора</t>
  </si>
  <si>
    <t>KFR20BW/KOR20BW</t>
  </si>
  <si>
    <t>KFR25BW/KOR25BW</t>
  </si>
  <si>
    <t>KFR35BW/KOR35BW</t>
  </si>
  <si>
    <t>KFR70BW/KOR70BW</t>
  </si>
  <si>
    <t>2,10/2,15</t>
  </si>
  <si>
    <t>2,65/2,70</t>
  </si>
  <si>
    <t>5,30/5,45</t>
  </si>
  <si>
    <t>7,00/7,10</t>
  </si>
  <si>
    <t>3,21(A)/3,61(A)</t>
  </si>
  <si>
    <t>3,01(B)/3,21(C)</t>
  </si>
  <si>
    <t>29/27/24</t>
  </si>
  <si>
    <t>30/27/24</t>
  </si>
  <si>
    <t>33/30/27</t>
  </si>
  <si>
    <t>35/32/29</t>
  </si>
  <si>
    <t>37/34/31</t>
  </si>
  <si>
    <t>690*283*199</t>
  </si>
  <si>
    <t>750*285*200</t>
  </si>
  <si>
    <t>900×310×225</t>
  </si>
  <si>
    <t>KFR50BW/KOR50BW</t>
  </si>
  <si>
    <t>12/14</t>
  </si>
  <si>
    <t>2,81(C)/3,04(D)</t>
  </si>
  <si>
    <t>1250*290*785</t>
  </si>
  <si>
    <t>KFDH60UW/KON60UW</t>
  </si>
  <si>
    <t>17,6/17,6</t>
  </si>
  <si>
    <t>2800/2240/1960</t>
  </si>
  <si>
    <t>60/57/51</t>
  </si>
  <si>
    <t>1200*719*380</t>
  </si>
  <si>
    <t>KFDH200UW/KODH200UW</t>
  </si>
  <si>
    <t>59/-</t>
  </si>
  <si>
    <t>2,72 (D) /-</t>
  </si>
  <si>
    <t>3,01 (B) /-</t>
  </si>
  <si>
    <t>3,06 (B) /-</t>
  </si>
  <si>
    <t>3,16 (B) /-</t>
  </si>
  <si>
    <t>3,53 (A) /-</t>
  </si>
  <si>
    <t>1799*881*1057</t>
  </si>
  <si>
    <t>KFC18GW/KON18GW/TC03</t>
  </si>
  <si>
    <t>Сплит-системы кассетного типа  (On/Off), охлаждение-нагрев</t>
  </si>
  <si>
    <t>KFC24GW/KON24GW/TC04</t>
  </si>
  <si>
    <t>KFC36GW/KON36GW/TC04</t>
  </si>
  <si>
    <t>KFC48GW/KON48GW/TC04</t>
  </si>
  <si>
    <t>KFC60GW/KON60GW/TC04</t>
  </si>
  <si>
    <t>5,0/5,4</t>
  </si>
  <si>
    <t>7,0/7,4</t>
  </si>
  <si>
    <t>10,0/11,5</t>
  </si>
  <si>
    <t>14,0/15,0</t>
  </si>
  <si>
    <t>15,0/16,0</t>
  </si>
  <si>
    <t>2,78 (D))/3,48 (B)</t>
  </si>
  <si>
    <t>2,83 (C)//3,23 (C)</t>
  </si>
  <si>
    <t>2,80 (C)/3,19 (C)</t>
  </si>
  <si>
    <t>2,50 (E)/2,84(D)</t>
  </si>
  <si>
    <t>2,80 (C)/3,20(C)</t>
  </si>
  <si>
    <t>49/47/46</t>
  </si>
  <si>
    <t>48/47/46</t>
  </si>
  <si>
    <t>47/46/43</t>
  </si>
  <si>
    <t>51/49/47</t>
  </si>
  <si>
    <t>665*595*240</t>
  </si>
  <si>
    <t>840*840*240</t>
  </si>
  <si>
    <t>840*840*290</t>
  </si>
  <si>
    <t>KFR20BW/KOR20BW Nord-30</t>
  </si>
  <si>
    <t>KFR20BW/KOR20BW Nord-40</t>
  </si>
  <si>
    <t>KFR25BW/KOR25BW Nord-30</t>
  </si>
  <si>
    <t>KFR25BW/KOR25BW Nord-40</t>
  </si>
  <si>
    <t>KFR35BW/KOR35BW Nord-30</t>
  </si>
  <si>
    <t>KFR35BW/KOR35BW Nord-40</t>
  </si>
  <si>
    <t>KFR50BW/KOR50BW Nord-30</t>
  </si>
  <si>
    <t>KFR50BW/KOR50BW Nord-40</t>
  </si>
  <si>
    <t>KFR70BW/KOR70BW Nord-30</t>
  </si>
  <si>
    <t>KFR70BW/KOR70BW Nord-40</t>
  </si>
  <si>
    <t>Для серии Pioneer Pacific on-off нагрев/охлаждение</t>
  </si>
  <si>
    <t>850*850*325</t>
  </si>
  <si>
    <t>KFC18GW/KON18GW/TC03 Nord-30</t>
  </si>
  <si>
    <t>KFC18GW/KON18GW/TC03 Nord-40</t>
  </si>
  <si>
    <t>KFC24GW/KON24GW/TC04 Nord-30</t>
  </si>
  <si>
    <t>KFC24GW/KON24GW/TC04 Nord-40</t>
  </si>
  <si>
    <t>KFC36GW/KON36GW/TC04 Nord-30</t>
  </si>
  <si>
    <t>KFC36GW/KON36GW/TC04 Nord-40</t>
  </si>
  <si>
    <t>KFC48GW/KON48GW/TC04 Nord-40</t>
  </si>
  <si>
    <t>KFC48GW/KON48GW/TC04 Nord-30</t>
  </si>
  <si>
    <t>KFC60GW/KON60GW/TC04 Nord-30</t>
  </si>
  <si>
    <t>KFC60GW/KON60GW/TC04 Nord-40</t>
  </si>
  <si>
    <t>Сплит-системы кассетного типа (On/Off), охлаждение-нагрев</t>
  </si>
  <si>
    <t>Настенные сплит-системы Pioneer Axioma (Inverter), охлаждение-нагрев</t>
  </si>
  <si>
    <t>KFRI25BW/KORI25BW</t>
  </si>
  <si>
    <t>KFRI35BW/KORI35BW</t>
  </si>
  <si>
    <t>KFRI50BW/KORI50BW</t>
  </si>
  <si>
    <t>KFRI70BW/KORI70BW</t>
  </si>
  <si>
    <t>2,6/2,65</t>
  </si>
  <si>
    <t>3,2/3,25</t>
  </si>
  <si>
    <t>5,4/5,60</t>
  </si>
  <si>
    <t>6,5/6,80</t>
  </si>
  <si>
    <t>3,21/3,61</t>
  </si>
  <si>
    <t>3,21/3,62</t>
  </si>
  <si>
    <t>4MSHD36A</t>
  </si>
  <si>
    <t>10,50/12,0</t>
  </si>
  <si>
    <t>KFD24GW/KON24GW</t>
  </si>
  <si>
    <t>7,00/7,40</t>
  </si>
  <si>
    <t>2,80(D)/3,22(C))</t>
  </si>
  <si>
    <t>38/34/32</t>
  </si>
  <si>
    <t>1260×555×270</t>
  </si>
  <si>
    <t>KFD36GW/KON36GW</t>
  </si>
  <si>
    <t>10,00/11,50</t>
  </si>
  <si>
    <t>2,78(D)/3,48(B)</t>
  </si>
  <si>
    <t>48/46/44</t>
  </si>
  <si>
    <t>1230×790×290</t>
  </si>
  <si>
    <t>KFD48GW/KON48GW</t>
  </si>
  <si>
    <t>14,10/15,20</t>
  </si>
  <si>
    <t>2,82(D)/3,2  ©</t>
  </si>
  <si>
    <t>52/50/50</t>
  </si>
  <si>
    <t>KFD60GW/KON60GW</t>
  </si>
  <si>
    <t>16,00/18,00</t>
  </si>
  <si>
    <t>2.86(D)/3.27(C)</t>
  </si>
  <si>
    <t>52/49/49</t>
  </si>
  <si>
    <t>1235×830×330</t>
  </si>
  <si>
    <t>KFF24GW/KON24GW</t>
  </si>
  <si>
    <t>7,20/8,20</t>
  </si>
  <si>
    <t>2,88/3,42</t>
  </si>
  <si>
    <t>46/44/40</t>
  </si>
  <si>
    <t>1200×235×665</t>
  </si>
  <si>
    <t>KFF36GW/KON36GW</t>
  </si>
  <si>
    <t>10,60/11,80</t>
  </si>
  <si>
    <t>2,94/3,28</t>
  </si>
  <si>
    <t>51/50/49</t>
  </si>
  <si>
    <t>KFF48GW/KON48GW</t>
  </si>
  <si>
    <t>14,20/16,00</t>
  </si>
  <si>
    <t>2,84/3,40</t>
  </si>
  <si>
    <t>55/53/52</t>
  </si>
  <si>
    <t>1570×235×665</t>
  </si>
  <si>
    <t>KFF60GW/KON60GW</t>
  </si>
  <si>
    <t>15,80/18,20</t>
  </si>
  <si>
    <t>2,87/3,34</t>
  </si>
  <si>
    <t xml:space="preserve">Сплит-системы кассетного типа (On/Off), охлаждение-нагрев </t>
  </si>
  <si>
    <t>Для серии Pioneer Axioma Inverter нагрев/охлаждение</t>
  </si>
  <si>
    <t>3,21(A)/3,62(A)</t>
  </si>
  <si>
    <t>745×270×214</t>
  </si>
  <si>
    <t>745×270×215</t>
  </si>
  <si>
    <t>745×270×216</t>
  </si>
  <si>
    <t>745×270×217</t>
  </si>
  <si>
    <t>915×315×239</t>
  </si>
  <si>
    <t>1085×315×239</t>
  </si>
  <si>
    <t>KFRI25BW/KORI25BW Nord-30</t>
  </si>
  <si>
    <t>KFRI25BW/KORI25BW Nord-40</t>
  </si>
  <si>
    <t>KFRI35BW/KORI35BW Nord-30</t>
  </si>
  <si>
    <t>KFRI35BW/KORI35BW Nord-40</t>
  </si>
  <si>
    <t>KFRI50BW/KORI50BW Nord-30</t>
  </si>
  <si>
    <t>KFRI50BW/KORI50BW Nord-40</t>
  </si>
  <si>
    <t>KFRI70BW/KORI70BW Nord-30</t>
  </si>
  <si>
    <t>KFRI70BW/KORI70BW Nord-40</t>
  </si>
  <si>
    <t>KFF24GW/KON24GW -Nord-30</t>
  </si>
  <si>
    <t xml:space="preserve">KFF24GW/KON24GW-Nord-40 </t>
  </si>
  <si>
    <t>KFF36GW/KON36GW-Nord-30</t>
  </si>
  <si>
    <t>KFF36GW/KON36GW-Nord-40</t>
  </si>
  <si>
    <t>KFF48GW/KON48GW-Nord-30</t>
  </si>
  <si>
    <t>KFF48GW/KON48GW-Nord-40</t>
  </si>
  <si>
    <t>KFF60GW/KON60GW-Nord-30</t>
  </si>
  <si>
    <t>KFF60GW/KON60GW-Nord-40</t>
  </si>
  <si>
    <t>Сплит-системы канального  типа (On/Off), охлаждение-нагрев</t>
  </si>
  <si>
    <t>KFD24GW/KON24GW-Nord-30</t>
  </si>
  <si>
    <t>KFD24GW/KON24GW-Nord-40</t>
  </si>
  <si>
    <t>KFD36GW/KON36GW-Nord-30</t>
  </si>
  <si>
    <t>KFD36GW/KON36GW-Nord-40</t>
  </si>
  <si>
    <t>KFD48GW/KON48GW-Nord-30</t>
  </si>
  <si>
    <t>KFD48GW/KON48GW-Nord-40</t>
  </si>
  <si>
    <t>KFD60GW/KON60GW-Nord-40</t>
  </si>
  <si>
    <t>KFD60GW/KON60GW-Nord-30</t>
  </si>
  <si>
    <t>420x420x240</t>
  </si>
  <si>
    <t>470x470x460</t>
  </si>
  <si>
    <t>500x750x450</t>
  </si>
  <si>
    <t>470x870x460</t>
  </si>
  <si>
    <t>500 х 900 х 450</t>
  </si>
  <si>
    <t>KGV160U</t>
  </si>
  <si>
    <t>KGV224V</t>
  </si>
  <si>
    <t>KGV280V</t>
  </si>
  <si>
    <t>KGV335V</t>
  </si>
  <si>
    <t>KGV400V</t>
  </si>
  <si>
    <t>KGV450V</t>
  </si>
  <si>
    <t>KGV504V</t>
  </si>
  <si>
    <t>KGV560V</t>
  </si>
  <si>
    <t>KGV615V</t>
  </si>
  <si>
    <t>KFRV22V</t>
  </si>
  <si>
    <t>KFRV28V</t>
  </si>
  <si>
    <t>KFRV36V</t>
  </si>
  <si>
    <t>KFRV45V</t>
  </si>
  <si>
    <t>KFRV56V</t>
  </si>
  <si>
    <t>KFRV71V</t>
  </si>
  <si>
    <t>KFDV22V</t>
  </si>
  <si>
    <t>KFDV28V</t>
  </si>
  <si>
    <t>KFDV36V</t>
  </si>
  <si>
    <t>KFDV56V</t>
  </si>
  <si>
    <t>KFDV71V</t>
  </si>
  <si>
    <t>KFCV22CV/MBV02CV</t>
  </si>
  <si>
    <t>KFCV28CV/MBV02CV</t>
  </si>
  <si>
    <t>KFCV36CV/MBV02CV</t>
  </si>
  <si>
    <t>KFCV45CV/MBV02CV</t>
  </si>
  <si>
    <t>KFCV71AV/MBV01AV</t>
  </si>
  <si>
    <t>KFCV90AV/MBV01AV</t>
  </si>
  <si>
    <t>KFCV112AV/MBV01AV</t>
  </si>
  <si>
    <t>KFCV140AV/MBV01AV</t>
  </si>
  <si>
    <t>KFFV50V</t>
  </si>
  <si>
    <t>KFFV71V</t>
  </si>
  <si>
    <t>KFFV140V</t>
  </si>
  <si>
    <t>KFCV56AV/MBV01AV</t>
  </si>
  <si>
    <t>KFF90V</t>
  </si>
  <si>
    <t>KFF112V</t>
  </si>
  <si>
    <t>KFDV90V</t>
  </si>
  <si>
    <t>KFDV112V</t>
  </si>
  <si>
    <t>KFDV140V</t>
  </si>
  <si>
    <t>XK46</t>
  </si>
  <si>
    <t>ЖК дисплей с черным фоном и белыми значками, сенсорные кнопки</t>
  </si>
  <si>
    <t xml:space="preserve">XK49 </t>
  </si>
  <si>
    <t>ЖК дисплей с белым фоном и черными значками, механические кнопки</t>
  </si>
  <si>
    <t>XK55</t>
  </si>
  <si>
    <t>Цветной ЖК дисплей с высоким расширением, сенсорное управление, прием сигнала ИК пульта</t>
  </si>
  <si>
    <t>YAD1F</t>
  </si>
  <si>
    <t>Оборудование в наличии на складе. Доступность необходимо уточнить у менеджера по продажам.</t>
  </si>
  <si>
    <t>KFR20KW/KOR20KW</t>
  </si>
  <si>
    <t>2,25/2,30</t>
  </si>
  <si>
    <t>730×254×184</t>
  </si>
  <si>
    <t>KFR25KW/KOR25KW</t>
  </si>
  <si>
    <t>2,64/2,82</t>
  </si>
  <si>
    <t>794×265×182</t>
  </si>
  <si>
    <t>KFR35KW/KOR35KW</t>
  </si>
  <si>
    <t>3,22/3,52</t>
  </si>
  <si>
    <t>848×274×190</t>
  </si>
  <si>
    <r>
      <t xml:space="preserve">2MSHD24A </t>
    </r>
    <r>
      <rPr>
        <b/>
        <sz val="14"/>
        <color rgb="FFFF0000"/>
        <rFont val="Goudy Stout"/>
        <family val="1"/>
      </rPr>
      <t xml:space="preserve"> АКЦИЯ!!!</t>
    </r>
  </si>
  <si>
    <t>пульт управления</t>
  </si>
  <si>
    <t>в комплекте</t>
  </si>
  <si>
    <t>опция</t>
  </si>
  <si>
    <t>XK49</t>
  </si>
  <si>
    <t>Дистанционный пульт управления</t>
  </si>
  <si>
    <t>Mini box</t>
  </si>
  <si>
    <t>Дренажный насос</t>
  </si>
  <si>
    <t>Дополнительно</t>
  </si>
  <si>
    <t>XK60</t>
  </si>
  <si>
    <t>Проводной  пульт управления</t>
  </si>
  <si>
    <t>YB1FA</t>
  </si>
  <si>
    <t>Беспроводной пульт управления</t>
  </si>
  <si>
    <t>кассетные (KFC)</t>
  </si>
  <si>
    <t>Пульты управления для канальных, напольно-подпотолочных, кассетных сплит-систем серии GW</t>
  </si>
  <si>
    <t>канальные (KFD)</t>
  </si>
  <si>
    <t>универсальный  (KFF)</t>
  </si>
  <si>
    <t>есть</t>
  </si>
  <si>
    <r>
      <t xml:space="preserve">KFDH150UW/KODH150UW </t>
    </r>
    <r>
      <rPr>
        <b/>
        <sz val="14"/>
        <color rgb="FFFF0000"/>
        <rFont val="Arial"/>
        <family val="2"/>
        <charset val="204"/>
      </rPr>
      <t>АКЦИЯ!</t>
    </r>
  </si>
  <si>
    <r>
      <t xml:space="preserve">KFDH150UW/KODH150UW Nord-30P </t>
    </r>
    <r>
      <rPr>
        <b/>
        <sz val="8"/>
        <color rgb="FFFF0000"/>
        <rFont val="Arial"/>
        <family val="2"/>
        <charset val="204"/>
      </rPr>
      <t>АКЦИЯ!</t>
    </r>
  </si>
  <si>
    <t>KFR50KW/KOR50KW</t>
  </si>
  <si>
    <t>KFR70KW/KOR70KW</t>
  </si>
  <si>
    <t>4,70/4,90</t>
  </si>
  <si>
    <t>3,21(A)/3,42(B)</t>
  </si>
  <si>
    <t>945×298×211</t>
  </si>
  <si>
    <t>6,15/6,50</t>
  </si>
  <si>
    <t>3,24(A)/3,42(B)</t>
  </si>
  <si>
    <r>
      <t xml:space="preserve">KFD36UW/KON36UW  </t>
    </r>
    <r>
      <rPr>
        <b/>
        <sz val="12"/>
        <color rgb="FFFF0000"/>
        <rFont val="Arial"/>
        <family val="2"/>
        <charset val="204"/>
      </rPr>
      <t>АКЦИЯ!</t>
    </r>
  </si>
  <si>
    <t xml:space="preserve">KFD42UW/KOD42UW  </t>
  </si>
  <si>
    <r>
      <t xml:space="preserve">KFD48UW/KON48UW </t>
    </r>
    <r>
      <rPr>
        <b/>
        <sz val="12"/>
        <color rgb="FFFF0000"/>
        <rFont val="Arial"/>
        <family val="2"/>
        <charset val="204"/>
      </rPr>
      <t>АКЦИЯ!</t>
    </r>
  </si>
  <si>
    <t>аналог KFD36UW/KOD36UW</t>
  </si>
  <si>
    <t>аналог KFD48UW/KOD36UW</t>
  </si>
  <si>
    <t>KCMS12A/MBM03</t>
  </si>
  <si>
    <t>KCMS18A/MBM03</t>
  </si>
  <si>
    <t>KCMS24A/MBM04</t>
  </si>
  <si>
    <t>Настенная сплит-система Pioneer (для серверной), охлаждение-нагрев</t>
  </si>
  <si>
    <t>KFR100CW/KOR100CW</t>
  </si>
  <si>
    <t>9,36/9,96</t>
  </si>
  <si>
    <t>3,50/3,40</t>
  </si>
  <si>
    <t>1007X1100X460</t>
  </si>
  <si>
    <t>Для серии Pioneer Vektor on-off нагрев/охлаждение</t>
  </si>
  <si>
    <t>KFR20KW/KOR20KW Nord-30</t>
  </si>
  <si>
    <t>KFR20KW/KOR20KW Nord-40</t>
  </si>
  <si>
    <t>KFR25KW/KOR25KW Nord-30</t>
  </si>
  <si>
    <t>KFR25KW/KOR25KW Nord-40</t>
  </si>
  <si>
    <t>KFR35KW/KOR35KW Nord -30</t>
  </si>
  <si>
    <t>KFR35KW/KOR35KW Nord -40</t>
  </si>
  <si>
    <t>KFR50KW/KOR50KW Nord-30</t>
  </si>
  <si>
    <t>KFR50KW/KOR50KW Nord-40</t>
  </si>
  <si>
    <t>KFR70KW/KOR70KW Nord-30</t>
  </si>
  <si>
    <t>KFR70KW/KOR70KW Nord-40</t>
  </si>
  <si>
    <t>KFR100CW/KOR100CW Nord-30</t>
  </si>
  <si>
    <t>KFR100CW/KOR100CW Nord-40</t>
  </si>
  <si>
    <t>Дата составления: 30.08.17</t>
  </si>
  <si>
    <r>
      <t>KFRI20MW</t>
    </r>
    <r>
      <rPr>
        <sz val="12"/>
        <color rgb="FFFF0000"/>
        <rFont val="Arial Cyr"/>
        <charset val="204"/>
      </rPr>
      <t xml:space="preserve"> </t>
    </r>
    <r>
      <rPr>
        <b/>
        <sz val="18"/>
        <color rgb="FFFF0000"/>
        <rFont val="Arial Cyr"/>
        <charset val="204"/>
      </rPr>
      <t>NEW!</t>
    </r>
  </si>
  <si>
    <t>2,2/2,3</t>
  </si>
  <si>
    <r>
      <t xml:space="preserve">KFRI25MW </t>
    </r>
    <r>
      <rPr>
        <b/>
        <sz val="18"/>
        <color rgb="FFFF0000"/>
        <rFont val="Arial Cyr"/>
        <charset val="204"/>
      </rPr>
      <t>NEW!</t>
    </r>
  </si>
  <si>
    <t>2,5/2,9</t>
  </si>
  <si>
    <r>
      <t xml:space="preserve">KFRI35MW </t>
    </r>
    <r>
      <rPr>
        <b/>
        <sz val="18"/>
        <color rgb="FFFF0000"/>
        <rFont val="Arial Cyr"/>
        <charset val="204"/>
      </rPr>
      <t>NEW!</t>
    </r>
  </si>
  <si>
    <t>3,2/3,4</t>
  </si>
  <si>
    <r>
      <t xml:space="preserve">KFRI50MW </t>
    </r>
    <r>
      <rPr>
        <b/>
        <sz val="18"/>
        <color rgb="FFFF0000"/>
        <rFont val="Arial Cyr"/>
        <charset val="204"/>
      </rPr>
      <t>NEW!</t>
    </r>
  </si>
  <si>
    <t>4,6/5,0</t>
  </si>
  <si>
    <t>ПОД ЗАКАЗ</t>
  </si>
  <si>
    <t>2,25/2,35</t>
  </si>
  <si>
    <t>744*256*185</t>
  </si>
  <si>
    <t>2,55/2,65</t>
  </si>
  <si>
    <t>744*256*186</t>
  </si>
  <si>
    <t>3,25/3,4</t>
  </si>
  <si>
    <t>819*256*185</t>
  </si>
  <si>
    <t>4,8/5,3</t>
  </si>
  <si>
    <t>849*289*210</t>
  </si>
  <si>
    <t>6,15/6,7</t>
  </si>
  <si>
    <t>1013*307*221</t>
  </si>
  <si>
    <r>
      <t>Габариты, Д</t>
    </r>
    <r>
      <rPr>
        <b/>
        <sz val="14"/>
        <color indexed="9"/>
        <rFont val="Arial"/>
        <family val="2"/>
        <charset val="204"/>
      </rPr>
      <t>хВхГ (внутренний блок)</t>
    </r>
  </si>
  <si>
    <t>730*254×184</t>
  </si>
  <si>
    <t>794*265*182</t>
  </si>
  <si>
    <t>848*274*190</t>
  </si>
  <si>
    <t>945*298*211</t>
  </si>
  <si>
    <t>900*310*225</t>
  </si>
  <si>
    <t>Настенные сплит-системы Pioneer Fortis (Inverter), охлаждение-нагрев</t>
  </si>
  <si>
    <t xml:space="preserve"> KFRI20MW/KORI20MW </t>
  </si>
  <si>
    <t>713*270*195</t>
  </si>
  <si>
    <t xml:space="preserve"> KFRI25MW/KORI25MW </t>
  </si>
  <si>
    <t>2,5/2,8</t>
  </si>
  <si>
    <t>790*275*200</t>
  </si>
  <si>
    <t xml:space="preserve"> KFRI35MW/KORI35MW </t>
  </si>
  <si>
    <t>3,22/3,62</t>
  </si>
  <si>
    <t xml:space="preserve"> KFRI50MW/KORI50MW </t>
  </si>
  <si>
    <t>4,6/5,2</t>
  </si>
  <si>
    <t>3,22/3,63</t>
  </si>
  <si>
    <t>970*300*224</t>
  </si>
  <si>
    <t xml:space="preserve"> KFRI70MW/KORI70MW </t>
  </si>
  <si>
    <t>6,155/5,971</t>
  </si>
  <si>
    <t>3,08/3,26</t>
  </si>
  <si>
    <t>409000001 WiFi Moudule</t>
  </si>
  <si>
    <t>409000002 WiFi Moudule</t>
  </si>
  <si>
    <t>Wi-fi модуль для моделей  Fortis KFRI20*- KFRI25*- KFRI35*</t>
  </si>
  <si>
    <t>Wi-fi модуль для моделей Fortis KFRI50*- KFRI70*</t>
  </si>
  <si>
    <t>Продано. Не поставляется</t>
  </si>
  <si>
    <t xml:space="preserve">Сплит-системы Pioneer канального типа (On/Off) охлаждение-нагрев </t>
  </si>
  <si>
    <t>ПОД ЗАКАЗ!</t>
  </si>
  <si>
    <t xml:space="preserve">Сплит-системы Pioneer универсального типа (On/Off), охлаждение-нагрев </t>
  </si>
  <si>
    <t xml:space="preserve">Для серии Pioneer Artis (On/Off), охлаждение-нагрев </t>
  </si>
  <si>
    <t>2,25/2,36</t>
  </si>
  <si>
    <t>2,55/2,66</t>
  </si>
  <si>
    <t>744*256*187</t>
  </si>
  <si>
    <t>3,25/3,5</t>
  </si>
  <si>
    <t>819*256*186</t>
  </si>
  <si>
    <t>4,8/5,4</t>
  </si>
  <si>
    <t>849*289*211</t>
  </si>
  <si>
    <t>6,15/6,8</t>
  </si>
  <si>
    <t>1013*307*222</t>
  </si>
  <si>
    <t>В комплект входят аксессуары для линии газа
 и линии жидкости.</t>
  </si>
  <si>
    <t xml:space="preserve">
В комплект входят аксессуары для линии газа и линии жидкости.
</t>
  </si>
  <si>
    <t>KFR20MW/KOR20MW</t>
  </si>
  <si>
    <t>KFR25MW/KOR25MW</t>
  </si>
  <si>
    <t>KFR35MW/KOR35MW</t>
  </si>
  <si>
    <t>KFR50MW/KOR50MW</t>
  </si>
  <si>
    <t>KFR70MW/KOR70MW</t>
  </si>
  <si>
    <r>
      <t xml:space="preserve">Настенные сплит-системы Pioneer Artis (On/Off), охлаждение-нагрев </t>
    </r>
    <r>
      <rPr>
        <sz val="22"/>
        <color rgb="FFC00000"/>
        <rFont val="Arial"/>
        <family val="2"/>
        <charset val="204"/>
      </rPr>
      <t xml:space="preserve"> АКЦИЯ!</t>
    </r>
  </si>
  <si>
    <r>
      <t>Настенные сплит-системы Pioneer Vektor (On/Off), охлаждение-нагрев</t>
    </r>
    <r>
      <rPr>
        <b/>
        <sz val="18"/>
        <color rgb="FFC00000"/>
        <rFont val="Arial"/>
        <family val="2"/>
        <charset val="204"/>
      </rPr>
      <t xml:space="preserve">  АКЦИЯ! </t>
    </r>
  </si>
  <si>
    <r>
      <t xml:space="preserve">Настенные сплит-системы Pioneer Pacific (On/Off), охлаждение-нагрев </t>
    </r>
    <r>
      <rPr>
        <b/>
        <sz val="18"/>
        <color rgb="FFC00000"/>
        <rFont val="Arial"/>
        <family val="2"/>
        <charset val="204"/>
      </rPr>
      <t xml:space="preserve">  АКЦИЯ!</t>
    </r>
  </si>
  <si>
    <t>KFR20MW/KOR20MW Nord-30</t>
  </si>
  <si>
    <t>KFR20MW/KOR20MW Nord-40</t>
  </si>
  <si>
    <t>KFR25MW/KOR25MW Nord-30</t>
  </si>
  <si>
    <t>KFR25MW/KOR25MW Nord-40</t>
  </si>
  <si>
    <t>KFR35MW/KOR35MW Nord-30</t>
  </si>
  <si>
    <t>KFR35MW/KOR35MW Nord-40</t>
  </si>
  <si>
    <t>KFR50MW/KOR50MW Nord-30</t>
  </si>
  <si>
    <t>KFR50MW/KOR50MW Nord-40</t>
  </si>
  <si>
    <t>KFR70MW/KOR70MW Nord-30</t>
  </si>
  <si>
    <t>KFR70MW/KOR70MW Nord-40</t>
  </si>
  <si>
    <t>АКЦИЯ!</t>
  </si>
  <si>
    <t>Дата составления: 22.02.2018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</si>
</sst>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[$$-C09]#,##0"/>
    <numFmt numFmtId="168" formatCode="0.00&quot; kW&quot;"/>
    <numFmt numFmtId="169" formatCode="0.00&quot;кВт&quot;"/>
    <numFmt numFmtId="170" formatCode="[$$-409]#,##0"/>
    <numFmt numFmtId="171" formatCode="#,##0.0"/>
    <numFmt numFmtId="172" formatCode="0.0"/>
    <numFmt numFmtId="173" formatCode="[$$-409]#,##0.00"/>
    <numFmt numFmtId="174" formatCode="_-[$$-C09]* #,##0_-;\-[$$-C09]* #,##0_-;_-[$$-C09]* &quot;-&quot;_-;_-@_-"/>
    <numFmt numFmtId="175" formatCode="[$€-2]\ #,##0"/>
    <numFmt numFmtId="176" formatCode="[$€-2]\ #,##0.00"/>
    <numFmt numFmtId="177" formatCode="0_ "/>
    <numFmt numFmtId="178" formatCode="yyyy&quot;年&quot;m&quot;月&quot;d&quot;日&quot;;@"/>
    <numFmt numFmtId="179" formatCode="_ * #,##0.00_ ;_ * \-#,##0.00_ ;_ * &quot;-&quot;??_ ;_ @_ "/>
  </numFmts>
  <fonts count="109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b/>
      <sz val="18"/>
      <name val="Arial"/>
      <family val="2"/>
      <charset val="204"/>
    </font>
    <font>
      <i/>
      <sz val="12"/>
      <name val="Arial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Helv"/>
      <family val="2"/>
    </font>
    <font>
      <sz val="12"/>
      <name val="新細明體"/>
      <family val="1"/>
      <charset val="136"/>
    </font>
    <font>
      <sz val="12"/>
      <name val="宋体"/>
      <charset val="134"/>
    </font>
    <font>
      <sz val="10"/>
      <name val="Helv"/>
      <charset val="204"/>
    </font>
    <font>
      <sz val="12"/>
      <name val="Times New Roman"/>
      <family val="1"/>
    </font>
    <font>
      <sz val="11"/>
      <name val="ＭＳ Ｐゴシック"/>
      <family val="3"/>
      <charset val="128"/>
    </font>
    <font>
      <sz val="12"/>
      <name val="Arial Cyr"/>
      <charset val="204"/>
    </font>
    <font>
      <sz val="10"/>
      <name val="Arial"/>
      <family val="2"/>
    </font>
    <font>
      <sz val="12"/>
      <name val="Arial"/>
      <family val="2"/>
    </font>
    <font>
      <sz val="12"/>
      <color indexed="81"/>
      <name val="Tahoma"/>
      <family val="2"/>
      <charset val="204"/>
    </font>
    <font>
      <b/>
      <sz val="10"/>
      <color indexed="81"/>
      <name val="Tahoma"/>
      <family val="2"/>
      <charset val="204"/>
    </font>
    <font>
      <sz val="10"/>
      <color indexed="81"/>
      <name val="Tahoma"/>
      <family val="2"/>
      <charset val="204"/>
    </font>
    <font>
      <sz val="14"/>
      <name val="Arial"/>
      <family val="2"/>
      <charset val="204"/>
    </font>
    <font>
      <sz val="8"/>
      <name val="Arial"/>
      <family val="2"/>
      <charset val="204"/>
    </font>
    <font>
      <sz val="8"/>
      <color indexed="8"/>
      <name val="Arial"/>
      <family val="2"/>
      <charset val="204"/>
    </font>
    <font>
      <b/>
      <sz val="9"/>
      <color indexed="9"/>
      <name val="Arial"/>
      <family val="2"/>
      <charset val="204"/>
    </font>
    <font>
      <sz val="11"/>
      <name val="Arial"/>
      <family val="2"/>
      <charset val="204"/>
    </font>
    <font>
      <i/>
      <sz val="10"/>
      <name val="Arial"/>
      <family val="2"/>
      <charset val="204"/>
    </font>
    <font>
      <b/>
      <sz val="11"/>
      <name val="Arial"/>
      <family val="2"/>
      <charset val="204"/>
    </font>
    <font>
      <sz val="9"/>
      <name val="Arial"/>
      <family val="2"/>
      <charset val="204"/>
    </font>
    <font>
      <b/>
      <sz val="9"/>
      <name val="Calibri"/>
      <family val="2"/>
      <charset val="204"/>
    </font>
    <font>
      <sz val="9"/>
      <name val="Calibri"/>
      <family val="2"/>
      <charset val="204"/>
    </font>
    <font>
      <b/>
      <sz val="9"/>
      <name val="Arial"/>
      <family val="2"/>
      <charset val="204"/>
    </font>
    <font>
      <b/>
      <i/>
      <sz val="9"/>
      <name val="Arial"/>
      <family val="2"/>
      <charset val="204"/>
    </font>
    <font>
      <sz val="13"/>
      <name val="Helvetica"/>
      <family val="2"/>
    </font>
    <font>
      <b/>
      <u/>
      <sz val="10"/>
      <name val="Verdana"/>
      <family val="2"/>
      <charset val="204"/>
    </font>
    <font>
      <b/>
      <sz val="10"/>
      <name val="Verdana"/>
      <family val="2"/>
      <charset val="204"/>
    </font>
    <font>
      <sz val="10"/>
      <color indexed="8"/>
      <name val="Arial Cyr"/>
      <family val="2"/>
      <charset val="204"/>
    </font>
    <font>
      <b/>
      <sz val="9"/>
      <color indexed="56"/>
      <name val="Arial"/>
      <family val="2"/>
      <charset val="204"/>
    </font>
    <font>
      <b/>
      <sz val="11"/>
      <color indexed="56"/>
      <name val="Arial"/>
      <family val="2"/>
      <charset val="204"/>
    </font>
    <font>
      <sz val="11"/>
      <color indexed="56"/>
      <name val="Arial"/>
      <family val="2"/>
      <charset val="204"/>
    </font>
    <font>
      <b/>
      <i/>
      <sz val="11"/>
      <name val="Arial"/>
      <family val="2"/>
      <charset val="204"/>
    </font>
    <font>
      <sz val="9"/>
      <name val="Helvetica"/>
      <family val="2"/>
    </font>
    <font>
      <sz val="11"/>
      <color theme="1"/>
      <name val="Calibri"/>
      <family val="2"/>
      <charset val="204"/>
      <scheme val="minor"/>
    </font>
    <font>
      <sz val="10"/>
      <color rgb="FF000000"/>
      <name val="Arial"/>
      <family val="2"/>
      <charset val="204"/>
    </font>
    <font>
      <sz val="12"/>
      <color rgb="FF000000"/>
      <name val="Arial"/>
      <family val="2"/>
      <charset val="204"/>
    </font>
    <font>
      <sz val="10"/>
      <color rgb="FF000000"/>
      <name val="Arial"/>
      <family val="2"/>
    </font>
    <font>
      <sz val="12"/>
      <color rgb="FF000000"/>
      <name val="Arial"/>
      <family val="2"/>
    </font>
    <font>
      <b/>
      <sz val="12"/>
      <color theme="0"/>
      <name val="Arial"/>
      <family val="2"/>
      <charset val="204"/>
    </font>
    <font>
      <sz val="10"/>
      <color rgb="FF0000C0"/>
      <name val="Arial"/>
      <family val="2"/>
      <charset val="204"/>
    </font>
    <font>
      <b/>
      <sz val="18"/>
      <color rgb="FF0000C0"/>
      <name val="Arial"/>
      <family val="2"/>
      <charset val="204"/>
    </font>
    <font>
      <b/>
      <sz val="12"/>
      <color rgb="FF0000C0"/>
      <name val="Arial"/>
      <family val="2"/>
      <charset val="204"/>
    </font>
    <font>
      <b/>
      <sz val="10"/>
      <color rgb="FF0000C0"/>
      <name val="Arial"/>
      <family val="2"/>
      <charset val="204"/>
    </font>
    <font>
      <b/>
      <sz val="14"/>
      <color rgb="FF0000C0"/>
      <name val="Arial"/>
      <family val="2"/>
      <charset val="204"/>
    </font>
    <font>
      <b/>
      <sz val="11"/>
      <color rgb="FF0000C0"/>
      <name val="Arial"/>
      <family val="2"/>
      <charset val="204"/>
    </font>
    <font>
      <sz val="12"/>
      <color rgb="FF0000C0"/>
      <name val="Arial"/>
      <family val="2"/>
      <charset val="204"/>
    </font>
    <font>
      <b/>
      <sz val="12"/>
      <color rgb="FFFF0000"/>
      <name val="Arial"/>
      <family val="2"/>
      <charset val="204"/>
    </font>
    <font>
      <sz val="8"/>
      <color rgb="FF0000C0"/>
      <name val="Arial"/>
      <family val="2"/>
      <charset val="204"/>
    </font>
    <font>
      <b/>
      <sz val="9"/>
      <color theme="0"/>
      <name val="Arial"/>
      <family val="2"/>
      <charset val="204"/>
    </font>
    <font>
      <b/>
      <sz val="14"/>
      <color rgb="FFC00000"/>
      <name val="Arial Black"/>
      <family val="2"/>
      <charset val="204"/>
    </font>
    <font>
      <sz val="14"/>
      <color rgb="FFC00000"/>
      <name val="Arial"/>
      <family val="2"/>
      <charset val="204"/>
    </font>
    <font>
      <sz val="9"/>
      <color theme="1"/>
      <name val="Calibri"/>
      <family val="2"/>
      <charset val="204"/>
      <scheme val="minor"/>
    </font>
    <font>
      <b/>
      <i/>
      <sz val="11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b/>
      <i/>
      <sz val="8"/>
      <color theme="1"/>
      <name val="Arial"/>
      <family val="2"/>
      <charset val="204"/>
    </font>
    <font>
      <b/>
      <sz val="10"/>
      <color theme="0"/>
      <name val="Arial"/>
      <family val="2"/>
      <charset val="204"/>
    </font>
    <font>
      <sz val="9"/>
      <color theme="1"/>
      <name val="Arial"/>
      <family val="2"/>
      <charset val="204"/>
    </font>
    <font>
      <b/>
      <sz val="10"/>
      <color rgb="FF000000"/>
      <name val="Arial Cyr"/>
      <charset val="204"/>
    </font>
    <font>
      <sz val="14"/>
      <color rgb="FF000000"/>
      <name val="Arial Cyr"/>
      <charset val="204"/>
    </font>
    <font>
      <b/>
      <sz val="14"/>
      <color rgb="FF000000"/>
      <name val="Arial Cyr"/>
      <charset val="204"/>
    </font>
    <font>
      <b/>
      <i/>
      <sz val="10"/>
      <color rgb="FF000000"/>
      <name val="Arial Cyr"/>
      <charset val="204"/>
    </font>
    <font>
      <i/>
      <sz val="10"/>
      <color rgb="FF000000"/>
      <name val="Arial Cyr"/>
      <charset val="204"/>
    </font>
    <font>
      <sz val="10"/>
      <color rgb="FF000000"/>
      <name val="Arial Cyr"/>
      <charset val="204"/>
    </font>
    <font>
      <b/>
      <i/>
      <sz val="9"/>
      <color theme="1"/>
      <name val="Arial"/>
      <family val="2"/>
      <charset val="204"/>
    </font>
    <font>
      <i/>
      <sz val="8"/>
      <color theme="1"/>
      <name val="Calibri"/>
      <family val="2"/>
      <charset val="204"/>
      <scheme val="minor"/>
    </font>
    <font>
      <b/>
      <i/>
      <sz val="10"/>
      <color rgb="FFFF0000"/>
      <name val="Arial Cyr"/>
      <charset val="204"/>
    </font>
    <font>
      <sz val="12"/>
      <name val="宋体"/>
      <family val="3"/>
      <charset val="134"/>
    </font>
    <font>
      <b/>
      <sz val="14"/>
      <color rgb="FFFF0000"/>
      <name val="Arial"/>
      <family val="2"/>
      <charset val="204"/>
    </font>
    <font>
      <sz val="8"/>
      <name val="微软雅黑"/>
      <family val="2"/>
      <charset val="134"/>
    </font>
    <font>
      <sz val="8"/>
      <name val="Arial Cyr"/>
      <charset val="204"/>
    </font>
    <font>
      <sz val="11"/>
      <color theme="1"/>
      <name val="Calibri"/>
      <family val="2"/>
      <scheme val="minor"/>
    </font>
    <font>
      <sz val="10"/>
      <color rgb="FF9C0006"/>
      <name val="Lucida Sans Unicode"/>
      <family val="2"/>
    </font>
    <font>
      <u/>
      <sz val="10"/>
      <color indexed="12"/>
      <name val="Arial"/>
      <family val="2"/>
    </font>
    <font>
      <sz val="8"/>
      <color theme="1"/>
      <name val="Arial"/>
      <family val="2"/>
      <charset val="204"/>
    </font>
    <font>
      <b/>
      <sz val="8"/>
      <color theme="0"/>
      <name val="Arial"/>
      <family val="2"/>
      <charset val="204"/>
    </font>
    <font>
      <b/>
      <sz val="8"/>
      <name val="Arial"/>
      <family val="2"/>
      <charset val="204"/>
    </font>
    <font>
      <sz val="8"/>
      <color rgb="FF000000"/>
      <name val="Arial"/>
      <family val="2"/>
      <charset val="204"/>
    </font>
    <font>
      <sz val="16"/>
      <color rgb="FFFF0000"/>
      <name val="Arial"/>
      <family val="2"/>
      <charset val="204"/>
    </font>
    <font>
      <b/>
      <sz val="14"/>
      <color rgb="FFFF0000"/>
      <name val="Goudy Stout"/>
      <family val="1"/>
    </font>
    <font>
      <b/>
      <sz val="16"/>
      <color theme="0"/>
      <name val="Arial"/>
      <family val="2"/>
      <charset val="204"/>
    </font>
    <font>
      <b/>
      <sz val="8"/>
      <color rgb="FFFF0000"/>
      <name val="Arial"/>
      <family val="2"/>
      <charset val="204"/>
    </font>
    <font>
      <sz val="12"/>
      <color rgb="FFFF0000"/>
      <name val="Arial"/>
      <family val="2"/>
      <charset val="204"/>
    </font>
    <font>
      <sz val="14"/>
      <name val="Arial Cyr"/>
      <charset val="204"/>
    </font>
    <font>
      <sz val="8"/>
      <name val="Arial"/>
      <family val="2"/>
    </font>
    <font>
      <sz val="12"/>
      <color rgb="FFFF0000"/>
      <name val="Arial Cyr"/>
      <charset val="204"/>
    </font>
    <font>
      <b/>
      <sz val="18"/>
      <color rgb="FFFF0000"/>
      <name val="Arial Cyr"/>
      <charset val="204"/>
    </font>
    <font>
      <b/>
      <sz val="16"/>
      <color rgb="FF0070C0"/>
      <name val="Arial Cyr"/>
      <charset val="204"/>
    </font>
    <font>
      <b/>
      <sz val="14"/>
      <color theme="0"/>
      <name val="Arial"/>
      <family val="2"/>
      <charset val="204"/>
    </font>
    <font>
      <sz val="22"/>
      <name val="Arial"/>
      <family val="2"/>
      <charset val="204"/>
    </font>
    <font>
      <b/>
      <sz val="14"/>
      <color indexed="9"/>
      <name val="Arial"/>
      <family val="2"/>
      <charset val="204"/>
    </font>
    <font>
      <b/>
      <sz val="11"/>
      <color theme="0"/>
      <name val="Arial"/>
      <family val="2"/>
      <charset val="204"/>
    </font>
    <font>
      <sz val="14"/>
      <color rgb="FF000000"/>
      <name val="Arial"/>
      <family val="2"/>
      <charset val="204"/>
    </font>
    <font>
      <sz val="22"/>
      <color rgb="FFC00000"/>
      <name val="Arial"/>
      <family val="2"/>
      <charset val="204"/>
    </font>
    <font>
      <b/>
      <sz val="18"/>
      <color rgb="FFC00000"/>
      <name val="Arial"/>
      <family val="2"/>
      <charset val="204"/>
    </font>
    <font>
      <b/>
      <sz val="12"/>
      <color rgb="FFC00000"/>
      <name val="Arial"/>
      <family val="2"/>
      <charset val="204"/>
    </font>
    <font>
      <sz val="10"/>
      <color rgb="FFC00000"/>
      <name val="Arial Cyr"/>
      <charset val="204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7CE"/>
      </patternFill>
    </fill>
    <fill>
      <patternFill patternType="solid">
        <fgColor rgb="FF9C0808"/>
        <bgColor indexed="64"/>
      </patternFill>
    </fill>
    <fill>
      <patternFill patternType="solid">
        <fgColor rgb="FF878C8D"/>
        <bgColor indexed="64"/>
      </patternFill>
    </fill>
    <fill>
      <patternFill patternType="solid">
        <fgColor rgb="FFFFFF00"/>
        <bgColor indexed="64"/>
      </patternFill>
    </fill>
  </fills>
  <borders count="4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38">
    <xf numFmtId="0" fontId="0" fillId="0" borderId="0"/>
    <xf numFmtId="0" fontId="13" fillId="0" borderId="0" applyNumberFormat="0" applyBorder="0" applyAlignment="0" applyProtection="0">
      <alignment vertical="center"/>
    </xf>
    <xf numFmtId="0" fontId="13" fillId="0" borderId="0" applyNumberFormat="0" applyBorder="0" applyAlignment="0" applyProtection="0">
      <alignment vertical="center"/>
    </xf>
    <xf numFmtId="0" fontId="13" fillId="0" borderId="0" applyNumberFormat="0" applyBorder="0" applyAlignment="0" applyProtection="0">
      <alignment vertical="center"/>
    </xf>
    <xf numFmtId="0" fontId="13" fillId="0" borderId="0" applyNumberFormat="0" applyBorder="0" applyAlignment="0" applyProtection="0">
      <alignment vertical="center"/>
    </xf>
    <xf numFmtId="0" fontId="13" fillId="0" borderId="0"/>
    <xf numFmtId="0" fontId="14" fillId="0" borderId="0"/>
    <xf numFmtId="0" fontId="15" fillId="0" borderId="0"/>
    <xf numFmtId="0" fontId="13" fillId="0" borderId="0" applyNumberFormat="0" applyBorder="0" applyAlignment="0" applyProtection="0">
      <alignment vertical="center"/>
    </xf>
    <xf numFmtId="0" fontId="15" fillId="0" borderId="0"/>
    <xf numFmtId="0" fontId="6" fillId="0" borderId="0"/>
    <xf numFmtId="0" fontId="5" fillId="0" borderId="0"/>
    <xf numFmtId="0" fontId="13" fillId="0" borderId="0"/>
    <xf numFmtId="0" fontId="46" fillId="0" borderId="0"/>
    <xf numFmtId="0" fontId="46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16" fillId="0" borderId="0"/>
    <xf numFmtId="166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5" fillId="0" borderId="0" applyNumberFormat="0" applyBorder="0" applyAlignment="0" applyProtection="0">
      <alignment vertical="center"/>
    </xf>
    <xf numFmtId="0" fontId="17" fillId="0" borderId="0"/>
    <xf numFmtId="0" fontId="15" fillId="0" borderId="0"/>
    <xf numFmtId="0" fontId="18" fillId="0" borderId="0"/>
    <xf numFmtId="177" fontId="15" fillId="0" borderId="0"/>
    <xf numFmtId="178" fontId="79" fillId="0" borderId="0">
      <alignment vertical="center"/>
    </xf>
    <xf numFmtId="0" fontId="4" fillId="0" borderId="0"/>
    <xf numFmtId="0" fontId="3" fillId="0" borderId="0"/>
    <xf numFmtId="0" fontId="83" fillId="0" borderId="0"/>
    <xf numFmtId="0" fontId="20" fillId="0" borderId="0"/>
    <xf numFmtId="0" fontId="20" fillId="0" borderId="0"/>
    <xf numFmtId="0" fontId="84" fillId="6" borderId="0" applyNumberFormat="0" applyBorder="0" applyAlignment="0" applyProtection="0"/>
    <xf numFmtId="179" fontId="20" fillId="0" borderId="0" applyFont="0" applyFill="0" applyBorder="0" applyAlignment="0" applyProtection="0"/>
    <xf numFmtId="0" fontId="85" fillId="0" borderId="0" applyNumberFormat="0" applyFill="0" applyBorder="0" applyAlignment="0" applyProtection="0">
      <alignment vertical="top"/>
      <protection locked="0"/>
    </xf>
    <xf numFmtId="0" fontId="20" fillId="0" borderId="0"/>
    <xf numFmtId="0" fontId="2" fillId="0" borderId="0"/>
  </cellStyleXfs>
  <cellXfs count="641">
    <xf numFmtId="0" fontId="0" fillId="0" borderId="0" xfId="0"/>
    <xf numFmtId="0" fontId="6" fillId="3" borderId="0" xfId="0" applyFont="1" applyFill="1"/>
    <xf numFmtId="0" fontId="47" fillId="3" borderId="0" xfId="0" applyFont="1" applyFill="1"/>
    <xf numFmtId="0" fontId="6" fillId="3" borderId="0" xfId="0" applyFont="1" applyFill="1" applyBorder="1"/>
    <xf numFmtId="0" fontId="10" fillId="3" borderId="0" xfId="0" applyFont="1" applyFill="1"/>
    <xf numFmtId="0" fontId="10" fillId="3" borderId="0" xfId="11" applyFont="1" applyFill="1"/>
    <xf numFmtId="0" fontId="10" fillId="3" borderId="1" xfId="11" applyFont="1" applyFill="1" applyBorder="1"/>
    <xf numFmtId="0" fontId="10" fillId="3" borderId="0" xfId="11" applyFont="1" applyFill="1" applyBorder="1" applyAlignment="1">
      <alignment vertical="center"/>
    </xf>
    <xf numFmtId="0" fontId="10" fillId="3" borderId="0" xfId="11" applyFont="1" applyFill="1" applyBorder="1" applyAlignment="1">
      <alignment horizontal="left"/>
    </xf>
    <xf numFmtId="0" fontId="10" fillId="3" borderId="0" xfId="0" applyFont="1" applyFill="1" applyBorder="1" applyAlignment="1">
      <alignment horizontal="left"/>
    </xf>
    <xf numFmtId="0" fontId="10" fillId="3" borderId="0" xfId="0" applyFont="1" applyFill="1" applyBorder="1"/>
    <xf numFmtId="2" fontId="10" fillId="3" borderId="0" xfId="0" applyNumberFormat="1" applyFont="1" applyFill="1" applyBorder="1" applyAlignment="1">
      <alignment horizontal="center"/>
    </xf>
    <xf numFmtId="0" fontId="0" fillId="4" borderId="0" xfId="0" applyFill="1" applyAlignment="1"/>
    <xf numFmtId="0" fontId="47" fillId="4" borderId="0" xfId="0" applyFont="1" applyFill="1"/>
    <xf numFmtId="0" fontId="48" fillId="4" borderId="0" xfId="0" applyFont="1" applyFill="1"/>
    <xf numFmtId="0" fontId="0" fillId="4" borderId="2" xfId="0" applyFill="1" applyBorder="1" applyAlignment="1"/>
    <xf numFmtId="0" fontId="10" fillId="3" borderId="0" xfId="11" applyFont="1" applyFill="1" applyBorder="1"/>
    <xf numFmtId="0" fontId="49" fillId="3" borderId="0" xfId="12" applyFont="1" applyFill="1" applyAlignment="1">
      <alignment vertical="center"/>
    </xf>
    <xf numFmtId="0" fontId="20" fillId="3" borderId="0" xfId="12" applyFont="1" applyFill="1" applyAlignment="1">
      <alignment vertical="center"/>
    </xf>
    <xf numFmtId="0" fontId="50" fillId="3" borderId="0" xfId="24" applyFont="1" applyFill="1" applyAlignment="1">
      <alignment vertical="center" wrapText="1"/>
    </xf>
    <xf numFmtId="0" fontId="21" fillId="3" borderId="0" xfId="24" applyFont="1" applyFill="1" applyAlignment="1">
      <alignment vertical="center"/>
    </xf>
    <xf numFmtId="0" fontId="48" fillId="3" borderId="3" xfId="24" applyFont="1" applyFill="1" applyBorder="1" applyAlignment="1">
      <alignment vertical="top"/>
    </xf>
    <xf numFmtId="0" fontId="21" fillId="3" borderId="0" xfId="24" applyFont="1" applyFill="1" applyAlignment="1">
      <alignment vertical="top"/>
    </xf>
    <xf numFmtId="0" fontId="48" fillId="3" borderId="4" xfId="24" applyFont="1" applyFill="1" applyBorder="1" applyAlignment="1">
      <alignment vertical="center"/>
    </xf>
    <xf numFmtId="0" fontId="10" fillId="4" borderId="6" xfId="0" applyFont="1" applyFill="1" applyBorder="1" applyAlignment="1">
      <alignment vertical="center"/>
    </xf>
    <xf numFmtId="171" fontId="10" fillId="4" borderId="6" xfId="0" applyNumberFormat="1" applyFont="1" applyFill="1" applyBorder="1" applyAlignment="1">
      <alignment horizontal="center" vertical="center"/>
    </xf>
    <xf numFmtId="0" fontId="10" fillId="4" borderId="6" xfId="0" applyFont="1" applyFill="1" applyBorder="1" applyAlignment="1">
      <alignment horizontal="center" vertical="center"/>
    </xf>
    <xf numFmtId="0" fontId="10" fillId="4" borderId="4" xfId="0" applyFont="1" applyFill="1" applyBorder="1" applyAlignment="1">
      <alignment vertical="center"/>
    </xf>
    <xf numFmtId="0" fontId="10" fillId="4" borderId="4" xfId="0" applyFont="1" applyFill="1" applyBorder="1" applyAlignment="1">
      <alignment horizontal="center" vertical="center"/>
    </xf>
    <xf numFmtId="0" fontId="19" fillId="4" borderId="4" xfId="0" applyFont="1" applyFill="1" applyBorder="1" applyAlignment="1">
      <alignment vertical="center"/>
    </xf>
    <xf numFmtId="0" fontId="19" fillId="4" borderId="4" xfId="0" applyFont="1" applyFill="1" applyBorder="1" applyAlignment="1">
      <alignment horizontal="center" vertical="center"/>
    </xf>
    <xf numFmtId="0" fontId="19" fillId="4" borderId="5" xfId="0" applyFont="1" applyFill="1" applyBorder="1" applyAlignment="1">
      <alignment vertical="center"/>
    </xf>
    <xf numFmtId="0" fontId="19" fillId="4" borderId="5" xfId="0" applyFont="1" applyFill="1" applyBorder="1" applyAlignment="1">
      <alignment horizontal="center" vertical="center"/>
    </xf>
    <xf numFmtId="171" fontId="10" fillId="4" borderId="4" xfId="0" applyNumberFormat="1" applyFont="1" applyFill="1" applyBorder="1" applyAlignment="1">
      <alignment horizontal="center" vertical="center"/>
    </xf>
    <xf numFmtId="170" fontId="10" fillId="0" borderId="6" xfId="0" applyNumberFormat="1" applyFont="1" applyFill="1" applyBorder="1" applyAlignment="1" applyProtection="1">
      <alignment horizontal="center" vertical="center"/>
    </xf>
    <xf numFmtId="0" fontId="52" fillId="0" borderId="0" xfId="0" applyFont="1" applyFill="1"/>
    <xf numFmtId="0" fontId="10" fillId="4" borderId="5" xfId="0" applyFont="1" applyFill="1" applyBorder="1" applyAlignment="1">
      <alignment horizontal="center" vertical="center"/>
    </xf>
    <xf numFmtId="0" fontId="49" fillId="4" borderId="0" xfId="12" applyFont="1" applyFill="1" applyAlignment="1">
      <alignment vertical="center" wrapText="1"/>
    </xf>
    <xf numFmtId="0" fontId="49" fillId="4" borderId="0" xfId="12" applyFont="1" applyFill="1" applyAlignment="1">
      <alignment vertical="center"/>
    </xf>
    <xf numFmtId="0" fontId="49" fillId="4" borderId="0" xfId="12" applyFont="1" applyFill="1" applyAlignment="1">
      <alignment horizontal="left" vertical="center"/>
    </xf>
    <xf numFmtId="0" fontId="7" fillId="4" borderId="7" xfId="0" applyNumberFormat="1" applyFont="1" applyFill="1" applyBorder="1" applyAlignment="1">
      <alignment vertical="center"/>
    </xf>
    <xf numFmtId="0" fontId="8" fillId="4" borderId="8" xfId="0" applyFont="1" applyFill="1" applyBorder="1" applyAlignment="1">
      <alignment vertical="top" wrapText="1"/>
    </xf>
    <xf numFmtId="0" fontId="48" fillId="4" borderId="8" xfId="24" applyFont="1" applyFill="1" applyBorder="1" applyAlignment="1">
      <alignment vertical="top"/>
    </xf>
    <xf numFmtId="0" fontId="48" fillId="4" borderId="2" xfId="24" applyFont="1" applyFill="1" applyBorder="1" applyAlignment="1">
      <alignment vertical="top"/>
    </xf>
    <xf numFmtId="170" fontId="10" fillId="4" borderId="6" xfId="0" applyNumberFormat="1" applyFont="1" applyFill="1" applyBorder="1" applyAlignment="1" applyProtection="1">
      <alignment horizontal="center" vertical="center"/>
    </xf>
    <xf numFmtId="0" fontId="48" fillId="4" borderId="4" xfId="24" applyFont="1" applyFill="1" applyBorder="1" applyAlignment="1">
      <alignment vertical="center" wrapText="1"/>
    </xf>
    <xf numFmtId="0" fontId="6" fillId="4" borderId="0" xfId="0" applyFont="1" applyFill="1"/>
    <xf numFmtId="0" fontId="6" fillId="4" borderId="0" xfId="0" applyFont="1" applyFill="1" applyBorder="1"/>
    <xf numFmtId="0" fontId="10" fillId="4" borderId="0" xfId="11" applyFont="1" applyFill="1"/>
    <xf numFmtId="0" fontId="10" fillId="4" borderId="1" xfId="11" applyFont="1" applyFill="1" applyBorder="1"/>
    <xf numFmtId="0" fontId="10" fillId="4" borderId="0" xfId="11" applyFont="1" applyFill="1" applyBorder="1"/>
    <xf numFmtId="0" fontId="10" fillId="4" borderId="0" xfId="11" applyFont="1" applyFill="1" applyBorder="1" applyAlignment="1">
      <alignment horizontal="left"/>
    </xf>
    <xf numFmtId="0" fontId="10" fillId="4" borderId="0" xfId="0" applyFont="1" applyFill="1"/>
    <xf numFmtId="0" fontId="10" fillId="4" borderId="0" xfId="0" applyFont="1" applyFill="1" applyBorder="1" applyAlignment="1">
      <alignment horizontal="left"/>
    </xf>
    <xf numFmtId="0" fontId="10" fillId="4" borderId="0" xfId="0" applyFont="1" applyFill="1" applyBorder="1"/>
    <xf numFmtId="172" fontId="48" fillId="4" borderId="6" xfId="24" applyNumberFormat="1" applyFont="1" applyFill="1" applyBorder="1" applyAlignment="1">
      <alignment horizontal="center" vertical="center" wrapText="1"/>
    </xf>
    <xf numFmtId="172" fontId="8" fillId="4" borderId="8" xfId="0" applyNumberFormat="1" applyFont="1" applyFill="1" applyBorder="1" applyAlignment="1">
      <alignment vertical="top" wrapText="1"/>
    </xf>
    <xf numFmtId="0" fontId="20" fillId="4" borderId="0" xfId="12" applyFont="1" applyFill="1" applyAlignment="1">
      <alignment vertical="center"/>
    </xf>
    <xf numFmtId="0" fontId="52" fillId="4" borderId="0" xfId="0" applyFont="1" applyFill="1"/>
    <xf numFmtId="2" fontId="53" fillId="4" borderId="0" xfId="0" applyNumberFormat="1" applyFont="1" applyFill="1" applyBorder="1" applyAlignment="1">
      <alignment horizontal="center" wrapText="1"/>
    </xf>
    <xf numFmtId="2" fontId="52" fillId="4" borderId="0" xfId="0" applyNumberFormat="1" applyFont="1" applyFill="1" applyBorder="1" applyAlignment="1">
      <alignment horizontal="left"/>
    </xf>
    <xf numFmtId="2" fontId="52" fillId="4" borderId="0" xfId="0" applyNumberFormat="1" applyFont="1" applyFill="1" applyBorder="1" applyAlignment="1">
      <alignment horizontal="center"/>
    </xf>
    <xf numFmtId="0" fontId="54" fillId="4" borderId="0" xfId="0" applyFont="1" applyFill="1" applyBorder="1" applyAlignment="1">
      <alignment horizontal="left" vertical="center"/>
    </xf>
    <xf numFmtId="9" fontId="55" fillId="4" borderId="0" xfId="15" applyFont="1" applyFill="1" applyBorder="1" applyAlignment="1" applyProtection="1">
      <alignment horizontal="center" vertical="center"/>
      <protection locked="0"/>
    </xf>
    <xf numFmtId="0" fontId="52" fillId="4" borderId="0" xfId="0" applyFont="1" applyFill="1" applyBorder="1"/>
    <xf numFmtId="2" fontId="56" fillId="4" borderId="0" xfId="0" applyNumberFormat="1" applyFont="1" applyFill="1" applyBorder="1" applyAlignment="1">
      <alignment vertical="center"/>
    </xf>
    <xf numFmtId="0" fontId="54" fillId="4" borderId="0" xfId="0" applyFont="1" applyFill="1" applyBorder="1" applyAlignment="1">
      <alignment horizontal="left" vertical="center" wrapText="1"/>
    </xf>
    <xf numFmtId="3" fontId="55" fillId="4" borderId="0" xfId="19" applyNumberFormat="1" applyFont="1" applyFill="1" applyBorder="1" applyAlignment="1">
      <alignment horizontal="center" vertical="center"/>
    </xf>
    <xf numFmtId="0" fontId="57" fillId="4" borderId="0" xfId="0" applyFont="1" applyFill="1" applyBorder="1" applyAlignment="1"/>
    <xf numFmtId="167" fontId="55" fillId="4" borderId="0" xfId="19" applyNumberFormat="1" applyFont="1" applyFill="1" applyBorder="1" applyAlignment="1">
      <alignment horizontal="center" vertical="center"/>
    </xf>
    <xf numFmtId="4" fontId="55" fillId="4" borderId="0" xfId="19" applyNumberFormat="1" applyFont="1" applyFill="1" applyBorder="1" applyAlignment="1">
      <alignment horizontal="center" vertical="center"/>
    </xf>
    <xf numFmtId="0" fontId="55" fillId="4" borderId="0" xfId="0" applyFont="1" applyFill="1" applyBorder="1" applyAlignment="1">
      <alignment horizontal="left" vertical="center"/>
    </xf>
    <xf numFmtId="2" fontId="52" fillId="4" borderId="0" xfId="0" applyNumberFormat="1" applyFont="1" applyFill="1" applyBorder="1" applyAlignment="1">
      <alignment horizontal="left" vertical="center"/>
    </xf>
    <xf numFmtId="2" fontId="52" fillId="4" borderId="0" xfId="0" applyNumberFormat="1" applyFont="1" applyFill="1" applyBorder="1" applyAlignment="1">
      <alignment horizontal="center" vertical="center"/>
    </xf>
    <xf numFmtId="168" fontId="52" fillId="4" borderId="0" xfId="0" applyNumberFormat="1" applyFont="1" applyFill="1" applyBorder="1" applyAlignment="1" applyProtection="1">
      <alignment horizontal="left" vertical="center"/>
    </xf>
    <xf numFmtId="0" fontId="52" fillId="4" borderId="0" xfId="0" applyFont="1" applyFill="1" applyBorder="1" applyAlignment="1">
      <alignment horizontal="center" vertical="center"/>
    </xf>
    <xf numFmtId="0" fontId="6" fillId="4" borderId="1" xfId="0" applyFont="1" applyFill="1" applyBorder="1" applyAlignment="1"/>
    <xf numFmtId="170" fontId="10" fillId="4" borderId="2" xfId="0" applyNumberFormat="1" applyFont="1" applyFill="1" applyBorder="1" applyAlignment="1" applyProtection="1"/>
    <xf numFmtId="0" fontId="10" fillId="4" borderId="4" xfId="0" applyFont="1" applyFill="1" applyBorder="1" applyAlignment="1">
      <alignment horizontal="left"/>
    </xf>
    <xf numFmtId="2" fontId="10" fillId="4" borderId="4" xfId="0" applyNumberFormat="1" applyFont="1" applyFill="1" applyBorder="1" applyAlignment="1">
      <alignment horizontal="center" vertical="center"/>
    </xf>
    <xf numFmtId="169" fontId="10" fillId="4" borderId="4" xfId="0" applyNumberFormat="1" applyFont="1" applyFill="1" applyBorder="1" applyAlignment="1">
      <alignment horizontal="center" vertical="center"/>
    </xf>
    <xf numFmtId="2" fontId="10" fillId="4" borderId="4" xfId="0" applyNumberFormat="1" applyFont="1" applyFill="1" applyBorder="1" applyAlignment="1">
      <alignment horizontal="center"/>
    </xf>
    <xf numFmtId="170" fontId="10" fillId="4" borderId="9" xfId="0" applyNumberFormat="1" applyFont="1" applyFill="1" applyBorder="1" applyAlignment="1" applyProtection="1">
      <alignment horizontal="center" vertical="center"/>
    </xf>
    <xf numFmtId="170" fontId="10" fillId="4" borderId="4" xfId="0" applyNumberFormat="1" applyFont="1" applyFill="1" applyBorder="1" applyAlignment="1" applyProtection="1">
      <alignment horizontal="center" vertical="center"/>
    </xf>
    <xf numFmtId="0" fontId="6" fillId="4" borderId="0" xfId="0" applyFont="1" applyFill="1" applyBorder="1" applyAlignment="1">
      <alignment horizontal="left"/>
    </xf>
    <xf numFmtId="2" fontId="6" fillId="4" borderId="0" xfId="0" applyNumberFormat="1" applyFont="1" applyFill="1" applyBorder="1" applyAlignment="1">
      <alignment horizontal="left"/>
    </xf>
    <xf numFmtId="2" fontId="6" fillId="4" borderId="0" xfId="0" applyNumberFormat="1" applyFont="1" applyFill="1" applyBorder="1" applyAlignment="1">
      <alignment horizontal="center"/>
    </xf>
    <xf numFmtId="0" fontId="12" fillId="4" borderId="0" xfId="11" applyFont="1" applyFill="1" applyBorder="1" applyAlignment="1">
      <alignment vertical="center"/>
    </xf>
    <xf numFmtId="0" fontId="52" fillId="4" borderId="0" xfId="0" applyFont="1" applyFill="1" applyBorder="1" applyAlignment="1">
      <alignment horizontal="left"/>
    </xf>
    <xf numFmtId="0" fontId="10" fillId="4" borderId="6" xfId="0" applyFont="1" applyFill="1" applyBorder="1" applyAlignment="1">
      <alignment horizontal="left" vertical="center"/>
    </xf>
    <xf numFmtId="0" fontId="10" fillId="4" borderId="4" xfId="0" applyFont="1" applyFill="1" applyBorder="1" applyAlignment="1">
      <alignment horizontal="left" vertical="center"/>
    </xf>
    <xf numFmtId="0" fontId="10" fillId="4" borderId="5" xfId="0" applyFont="1" applyFill="1" applyBorder="1" applyAlignment="1">
      <alignment horizontal="left" vertical="center"/>
    </xf>
    <xf numFmtId="0" fontId="58" fillId="4" borderId="0" xfId="0" applyFont="1" applyFill="1"/>
    <xf numFmtId="0" fontId="0" fillId="4" borderId="4" xfId="0" applyFill="1" applyBorder="1" applyAlignment="1"/>
    <xf numFmtId="170" fontId="10" fillId="0" borderId="4" xfId="0" applyNumberFormat="1" applyFont="1" applyFill="1" applyBorder="1" applyAlignment="1" applyProtection="1">
      <alignment horizontal="center" vertical="center"/>
    </xf>
    <xf numFmtId="0" fontId="10" fillId="4" borderId="0" xfId="0" applyNumberFormat="1" applyFont="1" applyFill="1" applyBorder="1" applyAlignment="1">
      <alignment horizontal="left" vertical="top" wrapText="1"/>
    </xf>
    <xf numFmtId="9" fontId="10" fillId="4" borderId="4" xfId="15" applyFont="1" applyFill="1" applyBorder="1" applyAlignment="1" applyProtection="1">
      <alignment horizontal="center" vertical="center"/>
      <protection locked="0"/>
    </xf>
    <xf numFmtId="0" fontId="10" fillId="4" borderId="4" xfId="0" applyFont="1" applyFill="1" applyBorder="1" applyAlignment="1">
      <alignment horizontal="center" vertical="center"/>
    </xf>
    <xf numFmtId="0" fontId="10" fillId="4" borderId="6" xfId="0" applyFont="1" applyFill="1" applyBorder="1" applyAlignment="1">
      <alignment horizontal="center" vertical="center"/>
    </xf>
    <xf numFmtId="0" fontId="46" fillId="4" borderId="0" xfId="13" applyFill="1"/>
    <xf numFmtId="9" fontId="10" fillId="4" borderId="4" xfId="17" applyFont="1" applyFill="1" applyBorder="1" applyAlignment="1" applyProtection="1">
      <alignment horizontal="center" vertical="center"/>
      <protection locked="0"/>
    </xf>
    <xf numFmtId="169" fontId="9" fillId="4" borderId="8" xfId="13" applyNumberFormat="1" applyFont="1" applyFill="1" applyBorder="1" applyAlignment="1">
      <alignment horizontal="center"/>
    </xf>
    <xf numFmtId="0" fontId="10" fillId="4" borderId="8" xfId="13" applyFont="1" applyFill="1" applyBorder="1" applyAlignment="1">
      <alignment horizontal="left"/>
    </xf>
    <xf numFmtId="2" fontId="9" fillId="4" borderId="8" xfId="13" applyNumberFormat="1" applyFont="1" applyFill="1" applyBorder="1" applyAlignment="1">
      <alignment horizontal="center"/>
    </xf>
    <xf numFmtId="170" fontId="10" fillId="4" borderId="2" xfId="13" applyNumberFormat="1" applyFont="1" applyFill="1" applyBorder="1" applyAlignment="1" applyProtection="1"/>
    <xf numFmtId="0" fontId="10" fillId="4" borderId="4" xfId="13" applyFont="1" applyFill="1" applyBorder="1" applyAlignment="1">
      <alignment horizontal="left"/>
    </xf>
    <xf numFmtId="2" fontId="10" fillId="4" borderId="4" xfId="13" applyNumberFormat="1" applyFont="1" applyFill="1" applyBorder="1" applyAlignment="1">
      <alignment horizontal="center" vertical="center"/>
    </xf>
    <xf numFmtId="169" fontId="10" fillId="4" borderId="4" xfId="13" applyNumberFormat="1" applyFont="1" applyFill="1" applyBorder="1" applyAlignment="1">
      <alignment horizontal="center" vertical="center"/>
    </xf>
    <xf numFmtId="0" fontId="10" fillId="4" borderId="4" xfId="13" applyFont="1" applyFill="1" applyBorder="1" applyAlignment="1">
      <alignment horizontal="center" vertical="center"/>
    </xf>
    <xf numFmtId="1" fontId="10" fillId="4" borderId="4" xfId="13" applyNumberFormat="1" applyFont="1" applyFill="1" applyBorder="1" applyAlignment="1">
      <alignment horizontal="center"/>
    </xf>
    <xf numFmtId="2" fontId="10" fillId="4" borderId="4" xfId="13" applyNumberFormat="1" applyFont="1" applyFill="1" applyBorder="1" applyAlignment="1">
      <alignment horizontal="center"/>
    </xf>
    <xf numFmtId="170" fontId="10" fillId="4" borderId="6" xfId="13" applyNumberFormat="1" applyFont="1" applyFill="1" applyBorder="1" applyAlignment="1" applyProtection="1">
      <alignment horizontal="center" vertical="center"/>
    </xf>
    <xf numFmtId="0" fontId="10" fillId="4" borderId="4" xfId="13" applyFont="1" applyFill="1" applyBorder="1" applyAlignment="1">
      <alignment horizontal="center"/>
    </xf>
    <xf numFmtId="0" fontId="6" fillId="4" borderId="0" xfId="13" applyFont="1" applyFill="1" applyBorder="1" applyAlignment="1">
      <alignment horizontal="center"/>
    </xf>
    <xf numFmtId="0" fontId="10" fillId="4" borderId="0" xfId="13" applyFont="1" applyFill="1" applyBorder="1" applyAlignment="1">
      <alignment horizontal="left"/>
    </xf>
    <xf numFmtId="169" fontId="10" fillId="4" borderId="0" xfId="13" applyNumberFormat="1" applyFont="1" applyFill="1" applyBorder="1" applyAlignment="1">
      <alignment horizontal="center" vertical="center"/>
    </xf>
    <xf numFmtId="0" fontId="10" fillId="4" borderId="0" xfId="13" applyFont="1" applyFill="1" applyBorder="1" applyAlignment="1">
      <alignment horizontal="center" vertical="center"/>
    </xf>
    <xf numFmtId="1" fontId="10" fillId="4" borderId="0" xfId="13" applyNumberFormat="1" applyFont="1" applyFill="1" applyBorder="1" applyAlignment="1">
      <alignment horizontal="center"/>
    </xf>
    <xf numFmtId="2" fontId="10" fillId="4" borderId="0" xfId="13" applyNumberFormat="1" applyFont="1" applyFill="1" applyBorder="1" applyAlignment="1">
      <alignment horizontal="center"/>
    </xf>
    <xf numFmtId="170" fontId="10" fillId="4" borderId="0" xfId="13" applyNumberFormat="1" applyFont="1" applyFill="1" applyBorder="1" applyAlignment="1" applyProtection="1">
      <alignment horizontal="center" vertical="center"/>
    </xf>
    <xf numFmtId="169" fontId="9" fillId="4" borderId="0" xfId="13" applyNumberFormat="1" applyFont="1" applyFill="1" applyBorder="1" applyAlignment="1">
      <alignment horizontal="center"/>
    </xf>
    <xf numFmtId="2" fontId="9" fillId="4" borderId="0" xfId="13" applyNumberFormat="1" applyFont="1" applyFill="1" applyBorder="1" applyAlignment="1">
      <alignment horizontal="center"/>
    </xf>
    <xf numFmtId="170" fontId="10" fillId="4" borderId="0" xfId="13" applyNumberFormat="1" applyFont="1" applyFill="1" applyBorder="1" applyAlignment="1" applyProtection="1"/>
    <xf numFmtId="0" fontId="10" fillId="4" borderId="4" xfId="0" applyFont="1" applyFill="1" applyBorder="1" applyAlignment="1">
      <alignment horizontal="center" vertical="center"/>
    </xf>
    <xf numFmtId="0" fontId="26" fillId="4" borderId="4" xfId="0" applyFont="1" applyFill="1" applyBorder="1" applyAlignment="1">
      <alignment horizontal="left"/>
    </xf>
    <xf numFmtId="169" fontId="26" fillId="4" borderId="4" xfId="0" applyNumberFormat="1" applyFont="1" applyFill="1" applyBorder="1" applyAlignment="1">
      <alignment horizontal="center" vertical="center"/>
    </xf>
    <xf numFmtId="0" fontId="26" fillId="4" borderId="4" xfId="0" applyFont="1" applyFill="1" applyBorder="1" applyAlignment="1">
      <alignment horizontal="center" vertical="center"/>
    </xf>
    <xf numFmtId="2" fontId="26" fillId="4" borderId="4" xfId="0" applyNumberFormat="1" applyFont="1" applyFill="1" applyBorder="1" applyAlignment="1">
      <alignment horizontal="center"/>
    </xf>
    <xf numFmtId="170" fontId="26" fillId="4" borderId="4" xfId="0" applyNumberFormat="1" applyFont="1" applyFill="1" applyBorder="1" applyAlignment="1" applyProtection="1">
      <alignment horizontal="center" vertical="center"/>
    </xf>
    <xf numFmtId="0" fontId="26" fillId="4" borderId="0" xfId="0" applyFont="1" applyFill="1"/>
    <xf numFmtId="0" fontId="60" fillId="4" borderId="0" xfId="0" applyFont="1" applyFill="1"/>
    <xf numFmtId="0" fontId="46" fillId="0" borderId="0" xfId="14"/>
    <xf numFmtId="0" fontId="46" fillId="4" borderId="0" xfId="14" applyFill="1"/>
    <xf numFmtId="0" fontId="46" fillId="0" borderId="0" xfId="14" applyBorder="1"/>
    <xf numFmtId="0" fontId="46" fillId="4" borderId="0" xfId="14" applyFill="1" applyBorder="1"/>
    <xf numFmtId="3" fontId="62" fillId="0" borderId="14" xfId="11" applyNumberFormat="1" applyFont="1" applyFill="1" applyBorder="1" applyAlignment="1">
      <alignment horizontal="left" vertical="center"/>
    </xf>
    <xf numFmtId="3" fontId="62" fillId="0" borderId="15" xfId="11" applyNumberFormat="1" applyFont="1" applyFill="1" applyBorder="1" applyAlignment="1">
      <alignment horizontal="left" vertical="center"/>
    </xf>
    <xf numFmtId="0" fontId="63" fillId="0" borderId="15" xfId="11" applyFont="1" applyFill="1" applyBorder="1" applyAlignment="1">
      <alignment horizontal="center" vertical="center"/>
    </xf>
    <xf numFmtId="0" fontId="63" fillId="0" borderId="15" xfId="11" applyFont="1" applyFill="1" applyBorder="1" applyAlignment="1">
      <alignment horizontal="center" vertical="center" wrapText="1"/>
    </xf>
    <xf numFmtId="0" fontId="63" fillId="0" borderId="0" xfId="11" applyFont="1" applyFill="1" applyBorder="1" applyAlignment="1">
      <alignment horizontal="center" vertical="center"/>
    </xf>
    <xf numFmtId="0" fontId="25" fillId="4" borderId="0" xfId="11" applyFont="1" applyFill="1" applyBorder="1" applyAlignment="1">
      <alignment vertical="center"/>
    </xf>
    <xf numFmtId="0" fontId="29" fillId="4" borderId="0" xfId="11" applyFont="1" applyFill="1" applyBorder="1" applyAlignment="1">
      <alignment vertical="center"/>
    </xf>
    <xf numFmtId="0" fontId="64" fillId="0" borderId="16" xfId="14" applyFont="1" applyBorder="1"/>
    <xf numFmtId="0" fontId="64" fillId="0" borderId="0" xfId="14" applyFont="1" applyBorder="1"/>
    <xf numFmtId="0" fontId="29" fillId="0" borderId="0" xfId="11" applyFont="1" applyFill="1" applyBorder="1" applyAlignment="1">
      <alignment horizontal="center" vertical="center" wrapText="1"/>
    </xf>
    <xf numFmtId="0" fontId="29" fillId="0" borderId="0" xfId="11" applyFont="1" applyFill="1" applyBorder="1" applyAlignment="1">
      <alignment horizontal="center" vertical="center"/>
    </xf>
    <xf numFmtId="0" fontId="30" fillId="4" borderId="0" xfId="11" applyFont="1" applyFill="1" applyBorder="1" applyAlignment="1">
      <alignment horizontal="center" vertical="center"/>
    </xf>
    <xf numFmtId="0" fontId="29" fillId="4" borderId="0" xfId="11" applyFont="1" applyFill="1" applyBorder="1" applyAlignment="1">
      <alignment horizontal="center" vertical="center"/>
    </xf>
    <xf numFmtId="9" fontId="65" fillId="4" borderId="0" xfId="16" applyFont="1" applyFill="1" applyBorder="1" applyAlignment="1">
      <alignment horizontal="center" vertical="center"/>
    </xf>
    <xf numFmtId="0" fontId="66" fillId="4" borderId="0" xfId="11" applyFont="1" applyFill="1" applyBorder="1" applyAlignment="1">
      <alignment horizontal="center" vertical="center"/>
    </xf>
    <xf numFmtId="0" fontId="65" fillId="4" borderId="0" xfId="16" applyNumberFormat="1" applyFont="1" applyFill="1" applyBorder="1" applyAlignment="1">
      <alignment horizontal="center" vertical="center"/>
    </xf>
    <xf numFmtId="173" fontId="65" fillId="4" borderId="0" xfId="11" applyNumberFormat="1" applyFont="1" applyFill="1" applyBorder="1" applyAlignment="1">
      <alignment horizontal="center" vertical="center"/>
    </xf>
    <xf numFmtId="0" fontId="29" fillId="4" borderId="17" xfId="11" applyFont="1" applyFill="1" applyBorder="1" applyAlignment="1">
      <alignment horizontal="center" vertical="center" wrapText="1"/>
    </xf>
    <xf numFmtId="0" fontId="31" fillId="4" borderId="4" xfId="11" applyFont="1" applyFill="1" applyBorder="1" applyAlignment="1">
      <alignment horizontal="center" vertical="center"/>
    </xf>
    <xf numFmtId="0" fontId="32" fillId="4" borderId="4" xfId="11" applyFont="1" applyFill="1" applyBorder="1" applyAlignment="1">
      <alignment vertical="center" wrapText="1"/>
    </xf>
    <xf numFmtId="0" fontId="32" fillId="4" borderId="4" xfId="11" applyFont="1" applyFill="1" applyBorder="1" applyAlignment="1">
      <alignment horizontal="center" vertical="center" wrapText="1"/>
    </xf>
    <xf numFmtId="174" fontId="69" fillId="4" borderId="4" xfId="11" applyNumberFormat="1" applyFont="1" applyFill="1" applyBorder="1" applyAlignment="1">
      <alignment horizontal="center" vertical="center"/>
    </xf>
    <xf numFmtId="0" fontId="32" fillId="4" borderId="4" xfId="11" applyFont="1" applyFill="1" applyBorder="1" applyAlignment="1">
      <alignment horizontal="left" vertical="center" wrapText="1"/>
    </xf>
    <xf numFmtId="174" fontId="32" fillId="4" borderId="4" xfId="11" applyNumberFormat="1" applyFont="1" applyFill="1" applyBorder="1" applyAlignment="1">
      <alignment horizontal="center" vertical="center"/>
    </xf>
    <xf numFmtId="0" fontId="32" fillId="4" borderId="18" xfId="11" applyFont="1" applyFill="1" applyBorder="1" applyAlignment="1">
      <alignment vertical="center" wrapText="1"/>
    </xf>
    <xf numFmtId="0" fontId="32" fillId="4" borderId="19" xfId="11" applyFont="1" applyFill="1" applyBorder="1" applyAlignment="1">
      <alignment horizontal="center" vertical="center" wrapText="1"/>
    </xf>
    <xf numFmtId="174" fontId="32" fillId="4" borderId="19" xfId="11" applyNumberFormat="1" applyFont="1" applyFill="1" applyBorder="1" applyAlignment="1">
      <alignment horizontal="center" vertical="center"/>
    </xf>
    <xf numFmtId="174" fontId="69" fillId="4" borderId="18" xfId="11" applyNumberFormat="1" applyFont="1" applyFill="1" applyBorder="1" applyAlignment="1">
      <alignment horizontal="center" vertical="center"/>
    </xf>
    <xf numFmtId="0" fontId="32" fillId="4" borderId="5" xfId="11" applyFont="1" applyFill="1" applyBorder="1" applyAlignment="1">
      <alignment horizontal="center" vertical="center" wrapText="1"/>
    </xf>
    <xf numFmtId="0" fontId="31" fillId="4" borderId="3" xfId="11" applyFont="1" applyFill="1" applyBorder="1" applyAlignment="1">
      <alignment horizontal="center" vertical="center"/>
    </xf>
    <xf numFmtId="0" fontId="32" fillId="4" borderId="20" xfId="11" applyFont="1" applyFill="1" applyBorder="1" applyAlignment="1">
      <alignment vertical="center" wrapText="1"/>
    </xf>
    <xf numFmtId="0" fontId="32" fillId="4" borderId="21" xfId="11" applyFont="1" applyFill="1" applyBorder="1" applyAlignment="1">
      <alignment horizontal="center" vertical="center" wrapText="1"/>
    </xf>
    <xf numFmtId="0" fontId="31" fillId="5" borderId="17" xfId="11" applyFont="1" applyFill="1" applyBorder="1" applyAlignment="1">
      <alignment horizontal="left" vertical="center" wrapText="1"/>
    </xf>
    <xf numFmtId="0" fontId="31" fillId="5" borderId="17" xfId="11" applyFont="1" applyFill="1" applyBorder="1" applyAlignment="1">
      <alignment horizontal="center" vertical="center" wrapText="1"/>
    </xf>
    <xf numFmtId="175" fontId="31" fillId="5" borderId="17" xfId="11" applyNumberFormat="1" applyFont="1" applyFill="1" applyBorder="1" applyAlignment="1">
      <alignment horizontal="center" vertical="center" wrapText="1"/>
    </xf>
    <xf numFmtId="176" fontId="31" fillId="5" borderId="17" xfId="11" applyNumberFormat="1" applyFont="1" applyFill="1" applyBorder="1" applyAlignment="1">
      <alignment horizontal="center" vertical="center"/>
    </xf>
    <xf numFmtId="176" fontId="31" fillId="5" borderId="17" xfId="11" applyNumberFormat="1" applyFont="1" applyFill="1" applyBorder="1" applyAlignment="1">
      <alignment vertical="center"/>
    </xf>
    <xf numFmtId="176" fontId="31" fillId="5" borderId="23" xfId="11" applyNumberFormat="1" applyFont="1" applyFill="1" applyBorder="1" applyAlignment="1">
      <alignment vertical="center"/>
    </xf>
    <xf numFmtId="0" fontId="70" fillId="4" borderId="16" xfId="11" applyFont="1" applyFill="1" applyBorder="1"/>
    <xf numFmtId="0" fontId="70" fillId="4" borderId="0" xfId="11" applyFont="1" applyFill="1" applyBorder="1"/>
    <xf numFmtId="0" fontId="37" fillId="4" borderId="17" xfId="14" applyFont="1" applyFill="1" applyBorder="1" applyAlignment="1">
      <alignment horizontal="center" vertical="center"/>
    </xf>
    <xf numFmtId="0" fontId="37" fillId="4" borderId="17" xfId="14" applyFont="1" applyFill="1" applyBorder="1" applyAlignment="1">
      <alignment horizontal="left" vertical="center"/>
    </xf>
    <xf numFmtId="0" fontId="5" fillId="4" borderId="0" xfId="14" applyFont="1" applyFill="1" applyBorder="1"/>
    <xf numFmtId="0" fontId="5" fillId="4" borderId="24" xfId="14" applyFont="1" applyFill="1" applyBorder="1"/>
    <xf numFmtId="0" fontId="70" fillId="4" borderId="16" xfId="11" applyFont="1" applyFill="1" applyBorder="1" applyAlignment="1">
      <alignment horizontal="left"/>
    </xf>
    <xf numFmtId="0" fontId="70" fillId="4" borderId="0" xfId="11" applyFont="1" applyFill="1" applyBorder="1" applyAlignment="1">
      <alignment horizontal="left"/>
    </xf>
    <xf numFmtId="0" fontId="71" fillId="4" borderId="0" xfId="11" applyFont="1" applyFill="1" applyBorder="1"/>
    <xf numFmtId="0" fontId="72" fillId="4" borderId="0" xfId="11" applyFont="1" applyFill="1" applyBorder="1" applyAlignment="1">
      <alignment vertical="center"/>
    </xf>
    <xf numFmtId="0" fontId="73" fillId="4" borderId="16" xfId="11" applyFont="1" applyFill="1" applyBorder="1" applyAlignment="1">
      <alignment horizontal="left"/>
    </xf>
    <xf numFmtId="0" fontId="73" fillId="4" borderId="0" xfId="11" applyFont="1" applyFill="1" applyBorder="1" applyAlignment="1">
      <alignment horizontal="left"/>
    </xf>
    <xf numFmtId="0" fontId="74" fillId="4" borderId="0" xfId="11" applyFont="1" applyFill="1" applyBorder="1"/>
    <xf numFmtId="0" fontId="70" fillId="4" borderId="0" xfId="11" applyFont="1" applyFill="1" applyBorder="1" applyAlignment="1">
      <alignment vertical="center"/>
    </xf>
    <xf numFmtId="0" fontId="75" fillId="4" borderId="0" xfId="11" applyFont="1" applyFill="1" applyBorder="1"/>
    <xf numFmtId="0" fontId="38" fillId="4" borderId="16" xfId="14" applyFont="1" applyFill="1" applyBorder="1" applyAlignment="1">
      <alignment vertical="top"/>
    </xf>
    <xf numFmtId="0" fontId="38" fillId="4" borderId="0" xfId="14" applyFont="1" applyFill="1" applyBorder="1" applyAlignment="1">
      <alignment vertical="top"/>
    </xf>
    <xf numFmtId="0" fontId="39" fillId="4" borderId="16" xfId="14" applyFont="1" applyFill="1" applyBorder="1" applyAlignment="1">
      <alignment vertical="top"/>
    </xf>
    <xf numFmtId="0" fontId="39" fillId="4" borderId="0" xfId="14" applyFont="1" applyFill="1" applyBorder="1" applyAlignment="1">
      <alignment vertical="top"/>
    </xf>
    <xf numFmtId="0" fontId="7" fillId="4" borderId="16" xfId="14" applyFont="1" applyFill="1" applyBorder="1" applyAlignment="1">
      <alignment vertical="top"/>
    </xf>
    <xf numFmtId="0" fontId="7" fillId="4" borderId="0" xfId="14" applyFont="1" applyFill="1" applyBorder="1" applyAlignment="1">
      <alignment vertical="top"/>
    </xf>
    <xf numFmtId="0" fontId="5" fillId="4" borderId="16" xfId="14" applyFont="1" applyFill="1" applyBorder="1"/>
    <xf numFmtId="0" fontId="75" fillId="4" borderId="0" xfId="14" applyFont="1" applyFill="1" applyBorder="1"/>
    <xf numFmtId="2" fontId="40" fillId="4" borderId="0" xfId="14" applyNumberFormat="1" applyFont="1" applyFill="1" applyBorder="1" applyAlignment="1">
      <alignment horizontal="left"/>
    </xf>
    <xf numFmtId="2" fontId="40" fillId="4" borderId="24" xfId="14" applyNumberFormat="1" applyFont="1" applyFill="1" applyBorder="1" applyAlignment="1">
      <alignment horizontal="left"/>
    </xf>
    <xf numFmtId="0" fontId="5" fillId="4" borderId="25" xfId="14" applyFont="1" applyFill="1" applyBorder="1"/>
    <xf numFmtId="0" fontId="5" fillId="4" borderId="17" xfId="14" applyFont="1" applyFill="1" applyBorder="1"/>
    <xf numFmtId="0" fontId="75" fillId="4" borderId="17" xfId="14" applyFont="1" applyFill="1" applyBorder="1"/>
    <xf numFmtId="2" fontId="40" fillId="4" borderId="17" xfId="14" applyNumberFormat="1" applyFont="1" applyFill="1" applyBorder="1" applyAlignment="1">
      <alignment horizontal="left"/>
    </xf>
    <xf numFmtId="2" fontId="40" fillId="4" borderId="23" xfId="14" applyNumberFormat="1" applyFont="1" applyFill="1" applyBorder="1" applyAlignment="1">
      <alignment horizontal="left"/>
    </xf>
    <xf numFmtId="0" fontId="25" fillId="0" borderId="15" xfId="11" applyFont="1" applyFill="1" applyBorder="1" applyAlignment="1">
      <alignment vertical="center"/>
    </xf>
    <xf numFmtId="0" fontId="29" fillId="0" borderId="26" xfId="11" applyFont="1" applyFill="1" applyBorder="1" applyAlignment="1">
      <alignment vertical="center"/>
    </xf>
    <xf numFmtId="0" fontId="64" fillId="0" borderId="0" xfId="14" applyFont="1"/>
    <xf numFmtId="0" fontId="64" fillId="4" borderId="0" xfId="14" applyFont="1" applyFill="1" applyBorder="1"/>
    <xf numFmtId="0" fontId="32" fillId="4" borderId="0" xfId="11" applyFont="1" applyFill="1" applyBorder="1" applyAlignment="1">
      <alignment vertical="center"/>
    </xf>
    <xf numFmtId="0" fontId="36" fillId="4" borderId="0" xfId="11" applyFont="1" applyFill="1" applyBorder="1" applyAlignment="1">
      <alignment horizontal="left" vertical="center"/>
    </xf>
    <xf numFmtId="9" fontId="36" fillId="4" borderId="0" xfId="16" applyFont="1" applyFill="1" applyBorder="1" applyAlignment="1">
      <alignment horizontal="left" vertical="center"/>
    </xf>
    <xf numFmtId="0" fontId="32" fillId="4" borderId="0" xfId="11" applyFont="1" applyFill="1" applyBorder="1" applyAlignment="1">
      <alignment horizontal="center" vertical="center"/>
    </xf>
    <xf numFmtId="0" fontId="69" fillId="4" borderId="0" xfId="11" applyFont="1" applyFill="1" applyBorder="1" applyAlignment="1">
      <alignment horizontal="center" vertical="center"/>
    </xf>
    <xf numFmtId="0" fontId="36" fillId="4" borderId="0" xfId="16" applyNumberFormat="1" applyFont="1" applyFill="1" applyBorder="1" applyAlignment="1">
      <alignment horizontal="left" vertical="center"/>
    </xf>
    <xf numFmtId="173" fontId="36" fillId="4" borderId="0" xfId="11" applyNumberFormat="1" applyFont="1" applyFill="1" applyBorder="1" applyAlignment="1">
      <alignment horizontal="left" vertical="center"/>
    </xf>
    <xf numFmtId="0" fontId="32" fillId="0" borderId="0" xfId="11" applyFont="1" applyFill="1" applyBorder="1" applyAlignment="1">
      <alignment horizontal="center" vertical="center"/>
    </xf>
    <xf numFmtId="0" fontId="32" fillId="4" borderId="0" xfId="11" applyFont="1" applyFill="1" applyBorder="1" applyAlignment="1">
      <alignment horizontal="center" vertical="center" wrapText="1"/>
    </xf>
    <xf numFmtId="0" fontId="77" fillId="4" borderId="0" xfId="14" applyFont="1" applyFill="1" applyBorder="1"/>
    <xf numFmtId="0" fontId="36" fillId="4" borderId="4" xfId="11" applyFont="1" applyFill="1" applyBorder="1" applyAlignment="1">
      <alignment horizontal="center" vertical="center"/>
    </xf>
    <xf numFmtId="0" fontId="29" fillId="4" borderId="4" xfId="11" applyFont="1" applyFill="1" applyBorder="1" applyAlignment="1">
      <alignment horizontal="center" vertical="center" wrapText="1"/>
    </xf>
    <xf numFmtId="174" fontId="29" fillId="4" borderId="4" xfId="11" applyNumberFormat="1" applyFont="1" applyFill="1" applyBorder="1" applyAlignment="1">
      <alignment horizontal="center" vertical="center"/>
    </xf>
    <xf numFmtId="174" fontId="66" fillId="4" borderId="4" xfId="11" applyNumberFormat="1" applyFont="1" applyFill="1" applyBorder="1" applyAlignment="1">
      <alignment horizontal="center" vertical="center"/>
    </xf>
    <xf numFmtId="0" fontId="44" fillId="4" borderId="17" xfId="11" applyFont="1" applyFill="1" applyBorder="1" applyAlignment="1">
      <alignment horizontal="center" vertical="center"/>
    </xf>
    <xf numFmtId="0" fontId="32" fillId="4" borderId="17" xfId="11" applyFont="1" applyFill="1" applyBorder="1" applyAlignment="1">
      <alignment horizontal="center" vertical="center" wrapText="1"/>
    </xf>
    <xf numFmtId="0" fontId="29" fillId="4" borderId="0" xfId="11" applyFont="1" applyFill="1" applyBorder="1" applyAlignment="1">
      <alignment horizontal="center" vertical="center" wrapText="1"/>
    </xf>
    <xf numFmtId="174" fontId="29" fillId="4" borderId="17" xfId="11" applyNumberFormat="1" applyFont="1" applyFill="1" applyBorder="1" applyAlignment="1">
      <alignment horizontal="center" vertical="center"/>
    </xf>
    <xf numFmtId="174" fontId="66" fillId="4" borderId="0" xfId="11" applyNumberFormat="1" applyFont="1" applyFill="1" applyBorder="1" applyAlignment="1">
      <alignment horizontal="center" vertical="center"/>
    </xf>
    <xf numFmtId="174" fontId="66" fillId="4" borderId="23" xfId="11" applyNumberFormat="1" applyFont="1" applyFill="1" applyBorder="1" applyAlignment="1">
      <alignment horizontal="center" vertical="center"/>
    </xf>
    <xf numFmtId="0" fontId="45" fillId="4" borderId="4" xfId="11" applyFont="1" applyFill="1" applyBorder="1" applyAlignment="1">
      <alignment horizontal="center" vertical="center" wrapText="1"/>
    </xf>
    <xf numFmtId="0" fontId="71" fillId="4" borderId="17" xfId="11" applyFont="1" applyFill="1" applyBorder="1"/>
    <xf numFmtId="0" fontId="72" fillId="4" borderId="17" xfId="11" applyFont="1" applyFill="1" applyBorder="1" applyAlignment="1">
      <alignment vertical="center"/>
    </xf>
    <xf numFmtId="0" fontId="78" fillId="4" borderId="16" xfId="11" applyFont="1" applyFill="1" applyBorder="1" applyAlignment="1">
      <alignment horizontal="left"/>
    </xf>
    <xf numFmtId="0" fontId="10" fillId="4" borderId="4" xfId="0" applyFont="1" applyFill="1" applyBorder="1" applyAlignment="1">
      <alignment horizontal="center" vertical="center"/>
    </xf>
    <xf numFmtId="0" fontId="10" fillId="4" borderId="4" xfId="0" applyFont="1" applyFill="1" applyBorder="1" applyAlignment="1">
      <alignment horizontal="center" vertical="center"/>
    </xf>
    <xf numFmtId="0" fontId="51" fillId="0" borderId="8" xfId="0" applyFont="1" applyFill="1" applyBorder="1" applyAlignment="1">
      <alignment horizontal="center" vertical="center" wrapText="1"/>
    </xf>
    <xf numFmtId="49" fontId="10" fillId="4" borderId="4" xfId="0" applyNumberFormat="1" applyFont="1" applyFill="1" applyBorder="1" applyAlignment="1">
      <alignment horizontal="center" vertical="center"/>
    </xf>
    <xf numFmtId="169" fontId="10" fillId="4" borderId="27" xfId="0" applyNumberFormat="1" applyFont="1" applyFill="1" applyBorder="1" applyAlignment="1">
      <alignment horizontal="center" vertical="center"/>
    </xf>
    <xf numFmtId="0" fontId="10" fillId="4" borderId="27" xfId="0" applyFont="1" applyFill="1" applyBorder="1" applyAlignment="1">
      <alignment horizontal="center" vertical="center"/>
    </xf>
    <xf numFmtId="2" fontId="10" fillId="4" borderId="27" xfId="0" applyNumberFormat="1" applyFont="1" applyFill="1" applyBorder="1" applyAlignment="1">
      <alignment horizontal="center"/>
    </xf>
    <xf numFmtId="0" fontId="10" fillId="4" borderId="27" xfId="0" applyFont="1" applyFill="1" applyBorder="1"/>
    <xf numFmtId="170" fontId="10" fillId="4" borderId="27" xfId="0" applyNumberFormat="1" applyFont="1" applyFill="1" applyBorder="1" applyAlignment="1" applyProtection="1">
      <alignment horizontal="center" vertical="center"/>
    </xf>
    <xf numFmtId="0" fontId="0" fillId="0" borderId="27" xfId="0" applyBorder="1"/>
    <xf numFmtId="0" fontId="8" fillId="4" borderId="29" xfId="0" applyFont="1" applyFill="1" applyBorder="1" applyAlignment="1">
      <alignment wrapText="1"/>
    </xf>
    <xf numFmtId="0" fontId="8" fillId="4" borderId="30" xfId="0" applyFont="1" applyFill="1" applyBorder="1" applyAlignment="1">
      <alignment wrapText="1"/>
    </xf>
    <xf numFmtId="0" fontId="11" fillId="4" borderId="28" xfId="0" applyFont="1" applyFill="1" applyBorder="1" applyAlignment="1"/>
    <xf numFmtId="0" fontId="11" fillId="4" borderId="29" xfId="0" applyFont="1" applyFill="1" applyBorder="1" applyAlignment="1"/>
    <xf numFmtId="0" fontId="11" fillId="4" borderId="30" xfId="0" applyFont="1" applyFill="1" applyBorder="1" applyAlignment="1"/>
    <xf numFmtId="0" fontId="26" fillId="4" borderId="28" xfId="0" applyFont="1" applyFill="1" applyBorder="1" applyAlignment="1"/>
    <xf numFmtId="0" fontId="26" fillId="4" borderId="32" xfId="0" applyFont="1" applyFill="1" applyBorder="1" applyAlignment="1"/>
    <xf numFmtId="0" fontId="27" fillId="2" borderId="33" xfId="0" applyNumberFormat="1" applyFont="1" applyFill="1" applyBorder="1" applyAlignment="1">
      <alignment horizontal="left" vertical="top" wrapText="1"/>
    </xf>
    <xf numFmtId="0" fontId="26" fillId="4" borderId="28" xfId="0" applyFont="1" applyFill="1" applyBorder="1" applyAlignment="1">
      <alignment horizontal="left"/>
    </xf>
    <xf numFmtId="169" fontId="26" fillId="4" borderId="27" xfId="0" applyNumberFormat="1" applyFont="1" applyFill="1" applyBorder="1" applyAlignment="1">
      <alignment horizontal="center" vertical="center"/>
    </xf>
    <xf numFmtId="0" fontId="26" fillId="4" borderId="27" xfId="0" applyFont="1" applyFill="1" applyBorder="1" applyAlignment="1">
      <alignment horizontal="center" vertical="center"/>
    </xf>
    <xf numFmtId="2" fontId="26" fillId="4" borderId="27" xfId="0" applyNumberFormat="1" applyFont="1" applyFill="1" applyBorder="1" applyAlignment="1">
      <alignment horizontal="center"/>
    </xf>
    <xf numFmtId="2" fontId="26" fillId="4" borderId="4" xfId="0" applyNumberFormat="1" applyFont="1" applyFill="1" applyBorder="1" applyAlignment="1">
      <alignment horizontal="center" vertical="center"/>
    </xf>
    <xf numFmtId="0" fontId="81" fillId="4" borderId="4" xfId="26" applyNumberFormat="1" applyFont="1" applyFill="1" applyBorder="1" applyAlignment="1" applyProtection="1">
      <alignment horizontal="center" vertical="center" wrapText="1"/>
      <protection locked="0"/>
    </xf>
    <xf numFmtId="170" fontId="26" fillId="4" borderId="27" xfId="0" applyNumberFormat="1" applyFont="1" applyFill="1" applyBorder="1" applyAlignment="1" applyProtection="1">
      <alignment horizontal="center" vertical="center"/>
    </xf>
    <xf numFmtId="170" fontId="26" fillId="4" borderId="6" xfId="0" applyNumberFormat="1" applyFont="1" applyFill="1" applyBorder="1" applyAlignment="1" applyProtection="1">
      <alignment horizontal="center" vertical="center"/>
    </xf>
    <xf numFmtId="0" fontId="82" fillId="0" borderId="27" xfId="0" applyFont="1" applyBorder="1" applyAlignment="1">
      <alignment horizontal="center"/>
    </xf>
    <xf numFmtId="0" fontId="26" fillId="0" borderId="27" xfId="0" applyFont="1" applyBorder="1" applyAlignment="1">
      <alignment horizontal="center"/>
    </xf>
    <xf numFmtId="2" fontId="26" fillId="0" borderId="27" xfId="0" applyNumberFormat="1" applyFont="1" applyBorder="1" applyAlignment="1">
      <alignment horizontal="center"/>
    </xf>
    <xf numFmtId="0" fontId="86" fillId="0" borderId="27" xfId="29" applyFont="1" applyBorder="1" applyAlignment="1">
      <alignment horizontal="left" vertical="center"/>
    </xf>
    <xf numFmtId="0" fontId="26" fillId="0" borderId="27" xfId="0" applyFont="1" applyBorder="1" applyAlignment="1">
      <alignment horizontal="left"/>
    </xf>
    <xf numFmtId="0" fontId="86" fillId="0" borderId="27" xfId="29" applyFont="1" applyBorder="1" applyAlignment="1">
      <alignment horizontal="left"/>
    </xf>
    <xf numFmtId="0" fontId="10" fillId="4" borderId="27" xfId="0" applyFont="1" applyFill="1" applyBorder="1" applyAlignment="1">
      <alignment wrapText="1"/>
    </xf>
    <xf numFmtId="0" fontId="10" fillId="4" borderId="27" xfId="0" applyFont="1" applyFill="1" applyBorder="1" applyAlignment="1">
      <alignment vertical="center"/>
    </xf>
    <xf numFmtId="171" fontId="10" fillId="4" borderId="27" xfId="0" applyNumberFormat="1" applyFont="1" applyFill="1" applyBorder="1" applyAlignment="1">
      <alignment horizontal="center" vertical="center"/>
    </xf>
    <xf numFmtId="170" fontId="10" fillId="0" borderId="27" xfId="0" applyNumberFormat="1" applyFont="1" applyFill="1" applyBorder="1" applyAlignment="1" applyProtection="1">
      <alignment horizontal="center" vertical="center"/>
    </xf>
    <xf numFmtId="0" fontId="6" fillId="0" borderId="0" xfId="0" applyFont="1" applyFill="1"/>
    <xf numFmtId="0" fontId="9" fillId="0" borderId="0" xfId="0" applyFont="1" applyFill="1"/>
    <xf numFmtId="0" fontId="11" fillId="0" borderId="0" xfId="0" applyFont="1" applyFill="1"/>
    <xf numFmtId="0" fontId="47" fillId="0" borderId="0" xfId="0" applyFont="1" applyFill="1"/>
    <xf numFmtId="0" fontId="52" fillId="0" borderId="0" xfId="0" applyFont="1" applyFill="1" applyBorder="1" applyAlignment="1">
      <alignment horizontal="left"/>
    </xf>
    <xf numFmtId="0" fontId="52" fillId="0" borderId="0" xfId="0" applyFont="1" applyFill="1" applyBorder="1"/>
    <xf numFmtId="2" fontId="52" fillId="0" borderId="0" xfId="0" applyNumberFormat="1" applyFont="1" applyFill="1" applyBorder="1" applyAlignment="1">
      <alignment horizontal="left"/>
    </xf>
    <xf numFmtId="2" fontId="52" fillId="0" borderId="0" xfId="0" applyNumberFormat="1" applyFont="1" applyFill="1" applyBorder="1" applyAlignment="1">
      <alignment horizontal="center"/>
    </xf>
    <xf numFmtId="0" fontId="26" fillId="4" borderId="34" xfId="0" applyFont="1" applyFill="1" applyBorder="1" applyAlignment="1">
      <alignment horizontal="left"/>
    </xf>
    <xf numFmtId="2" fontId="26" fillId="4" borderId="34" xfId="0" applyNumberFormat="1" applyFont="1" applyFill="1" applyBorder="1" applyAlignment="1">
      <alignment horizontal="center" vertical="center"/>
    </xf>
    <xf numFmtId="169" fontId="26" fillId="4" borderId="34" xfId="0" applyNumberFormat="1" applyFont="1" applyFill="1" applyBorder="1" applyAlignment="1">
      <alignment horizontal="center" vertical="center"/>
    </xf>
    <xf numFmtId="0" fontId="26" fillId="4" borderId="34" xfId="0" applyFont="1" applyFill="1" applyBorder="1" applyAlignment="1">
      <alignment horizontal="center" vertical="center"/>
    </xf>
    <xf numFmtId="2" fontId="26" fillId="4" borderId="34" xfId="0" applyNumberFormat="1" applyFont="1" applyFill="1" applyBorder="1" applyAlignment="1">
      <alignment horizontal="center"/>
    </xf>
    <xf numFmtId="0" fontId="81" fillId="4" borderId="34" xfId="26" applyNumberFormat="1" applyFont="1" applyFill="1" applyBorder="1" applyAlignment="1" applyProtection="1">
      <alignment horizontal="center" vertical="center" wrapText="1"/>
      <protection locked="0"/>
    </xf>
    <xf numFmtId="170" fontId="26" fillId="4" borderId="34" xfId="0" applyNumberFormat="1" applyFont="1" applyFill="1" applyBorder="1" applyAlignment="1" applyProtection="1">
      <alignment horizontal="center" vertical="center"/>
    </xf>
    <xf numFmtId="170" fontId="26" fillId="4" borderId="36" xfId="0" applyNumberFormat="1" applyFont="1" applyFill="1" applyBorder="1" applyAlignment="1" applyProtection="1">
      <alignment horizontal="center" vertical="center"/>
    </xf>
    <xf numFmtId="0" fontId="81" fillId="4" borderId="27" xfId="26" applyNumberFormat="1" applyFont="1" applyFill="1" applyBorder="1" applyAlignment="1" applyProtection="1">
      <alignment horizontal="center" vertical="center" wrapText="1"/>
      <protection locked="0"/>
    </xf>
    <xf numFmtId="0" fontId="26" fillId="4" borderId="27" xfId="0" applyFont="1" applyFill="1" applyBorder="1" applyAlignment="1">
      <alignment horizontal="center" wrapText="1"/>
    </xf>
    <xf numFmtId="170" fontId="10" fillId="4" borderId="12" xfId="0" applyNumberFormat="1" applyFont="1" applyFill="1" applyBorder="1" applyAlignment="1" applyProtection="1">
      <alignment horizontal="center"/>
    </xf>
    <xf numFmtId="0" fontId="26" fillId="4" borderId="0" xfId="0" applyNumberFormat="1" applyFont="1" applyFill="1" applyBorder="1" applyAlignment="1">
      <alignment horizontal="left" vertical="top" wrapText="1"/>
    </xf>
    <xf numFmtId="0" fontId="26" fillId="4" borderId="0" xfId="0" applyFont="1" applyFill="1" applyAlignment="1"/>
    <xf numFmtId="9" fontId="26" fillId="4" borderId="4" xfId="15" applyFont="1" applyFill="1" applyBorder="1" applyAlignment="1" applyProtection="1">
      <alignment horizontal="center" vertical="center"/>
      <protection locked="0"/>
    </xf>
    <xf numFmtId="0" fontId="88" fillId="4" borderId="8" xfId="0" applyFont="1" applyFill="1" applyBorder="1" applyAlignment="1">
      <alignment vertical="top" wrapText="1"/>
    </xf>
    <xf numFmtId="0" fontId="89" fillId="4" borderId="8" xfId="24" applyFont="1" applyFill="1" applyBorder="1" applyAlignment="1">
      <alignment vertical="top"/>
    </xf>
    <xf numFmtId="0" fontId="89" fillId="4" borderId="2" xfId="24" applyFont="1" applyFill="1" applyBorder="1" applyAlignment="1">
      <alignment vertical="top"/>
    </xf>
    <xf numFmtId="0" fontId="89" fillId="4" borderId="6" xfId="24" applyFont="1" applyFill="1" applyBorder="1" applyAlignment="1">
      <alignment vertical="center" wrapText="1"/>
    </xf>
    <xf numFmtId="172" fontId="89" fillId="4" borderId="6" xfId="24" applyNumberFormat="1" applyFont="1" applyFill="1" applyBorder="1" applyAlignment="1">
      <alignment horizontal="center" vertical="center" wrapText="1"/>
    </xf>
    <xf numFmtId="0" fontId="89" fillId="4" borderId="5" xfId="24" applyFont="1" applyFill="1" applyBorder="1" applyAlignment="1">
      <alignment horizontal="center" vertical="center" wrapText="1"/>
    </xf>
    <xf numFmtId="0" fontId="89" fillId="4" borderId="4" xfId="24" applyFont="1" applyFill="1" applyBorder="1" applyAlignment="1">
      <alignment vertical="center" wrapText="1"/>
    </xf>
    <xf numFmtId="172" fontId="88" fillId="4" borderId="8" xfId="0" applyNumberFormat="1" applyFont="1" applyFill="1" applyBorder="1" applyAlignment="1">
      <alignment vertical="top" wrapText="1"/>
    </xf>
    <xf numFmtId="0" fontId="89" fillId="4" borderId="4" xfId="24" applyFont="1" applyFill="1" applyBorder="1" applyAlignment="1">
      <alignment horizontal="center" vertical="center" wrapText="1"/>
    </xf>
    <xf numFmtId="0" fontId="26" fillId="4" borderId="0" xfId="0" applyFont="1" applyFill="1" applyBorder="1"/>
    <xf numFmtId="0" fontId="26" fillId="4" borderId="0" xfId="11" applyFont="1" applyFill="1"/>
    <xf numFmtId="0" fontId="26" fillId="4" borderId="1" xfId="11" applyFont="1" applyFill="1" applyBorder="1"/>
    <xf numFmtId="0" fontId="26" fillId="4" borderId="0" xfId="11" applyFont="1" applyFill="1" applyBorder="1"/>
    <xf numFmtId="0" fontId="26" fillId="4" borderId="0" xfId="11" applyFont="1" applyFill="1" applyBorder="1" applyAlignment="1">
      <alignment horizontal="left"/>
    </xf>
    <xf numFmtId="0" fontId="26" fillId="4" borderId="0" xfId="0" applyFont="1" applyFill="1" applyBorder="1" applyAlignment="1">
      <alignment horizontal="left"/>
    </xf>
    <xf numFmtId="0" fontId="26" fillId="0" borderId="0" xfId="0" applyFont="1"/>
    <xf numFmtId="172" fontId="89" fillId="4" borderId="27" xfId="24" applyNumberFormat="1" applyFont="1" applyFill="1" applyBorder="1" applyAlignment="1">
      <alignment horizontal="center" vertical="center" wrapText="1"/>
    </xf>
    <xf numFmtId="0" fontId="89" fillId="3" borderId="27" xfId="24" applyFont="1" applyFill="1" applyBorder="1" applyAlignment="1">
      <alignment vertical="center" wrapText="1"/>
    </xf>
    <xf numFmtId="172" fontId="89" fillId="3" borderId="27" xfId="24" applyNumberFormat="1" applyFont="1" applyFill="1" applyBorder="1" applyAlignment="1">
      <alignment horizontal="center" vertical="center" wrapText="1"/>
    </xf>
    <xf numFmtId="172" fontId="82" fillId="0" borderId="27" xfId="0" applyNumberFormat="1" applyFont="1" applyBorder="1" applyAlignment="1">
      <alignment horizontal="center"/>
    </xf>
    <xf numFmtId="172" fontId="82" fillId="0" borderId="0" xfId="0" applyNumberFormat="1" applyFont="1" applyAlignment="1">
      <alignment horizontal="center"/>
    </xf>
    <xf numFmtId="0" fontId="1" fillId="4" borderId="0" xfId="13" applyFont="1" applyFill="1"/>
    <xf numFmtId="0" fontId="21" fillId="0" borderId="38" xfId="0" applyFont="1" applyBorder="1" applyAlignment="1">
      <alignment horizontal="center" vertical="center" wrapText="1"/>
    </xf>
    <xf numFmtId="170" fontId="10" fillId="4" borderId="39" xfId="0" applyNumberFormat="1" applyFont="1" applyFill="1" applyBorder="1" applyAlignment="1" applyProtection="1">
      <alignment horizontal="center" vertical="center"/>
    </xf>
    <xf numFmtId="0" fontId="10" fillId="4" borderId="39" xfId="0" applyFont="1" applyFill="1" applyBorder="1" applyAlignment="1">
      <alignment horizontal="left"/>
    </xf>
    <xf numFmtId="0" fontId="10" fillId="0" borderId="39" xfId="0" applyFont="1" applyFill="1" applyBorder="1" applyAlignment="1">
      <alignment horizontal="center" vertical="center" wrapText="1"/>
    </xf>
    <xf numFmtId="169" fontId="10" fillId="4" borderId="39" xfId="0" applyNumberFormat="1" applyFont="1" applyFill="1" applyBorder="1" applyAlignment="1">
      <alignment horizontal="center" vertical="center"/>
    </xf>
    <xf numFmtId="170" fontId="10" fillId="0" borderId="27" xfId="0" applyNumberFormat="1" applyFont="1" applyFill="1" applyBorder="1" applyAlignment="1">
      <alignment horizontal="center" vertical="center" wrapText="1"/>
    </xf>
    <xf numFmtId="170" fontId="26" fillId="4" borderId="35" xfId="0" applyNumberFormat="1" applyFont="1" applyFill="1" applyBorder="1" applyAlignment="1" applyProtection="1">
      <alignment horizontal="center" vertical="center"/>
    </xf>
    <xf numFmtId="0" fontId="89" fillId="4" borderId="6" xfId="24" applyFont="1" applyFill="1" applyBorder="1" applyAlignment="1">
      <alignment horizontal="center" vertical="center" wrapText="1"/>
    </xf>
    <xf numFmtId="0" fontId="89" fillId="4" borderId="12" xfId="24" applyFont="1" applyFill="1" applyBorder="1" applyAlignment="1">
      <alignment horizontal="center" vertical="center" wrapText="1"/>
    </xf>
    <xf numFmtId="0" fontId="89" fillId="4" borderId="7" xfId="24" applyFont="1" applyFill="1" applyBorder="1" applyAlignment="1">
      <alignment horizontal="center" vertical="center" wrapText="1"/>
    </xf>
    <xf numFmtId="1" fontId="6" fillId="0" borderId="0" xfId="0" applyNumberFormat="1" applyFont="1" applyFill="1"/>
    <xf numFmtId="1" fontId="11" fillId="0" borderId="0" xfId="0" applyNumberFormat="1" applyFont="1" applyFill="1"/>
    <xf numFmtId="0" fontId="89" fillId="4" borderId="6" xfId="24" applyFont="1" applyFill="1" applyBorder="1" applyAlignment="1">
      <alignment horizontal="center" vertical="center" wrapText="1"/>
    </xf>
    <xf numFmtId="0" fontId="88" fillId="4" borderId="34" xfId="0" applyFont="1" applyFill="1" applyBorder="1" applyAlignment="1">
      <alignment horizontal="left" vertical="top" wrapText="1"/>
    </xf>
    <xf numFmtId="0" fontId="89" fillId="4" borderId="39" xfId="24" applyFont="1" applyFill="1" applyBorder="1" applyAlignment="1">
      <alignment vertical="center" wrapText="1"/>
    </xf>
    <xf numFmtId="0" fontId="26" fillId="0" borderId="39" xfId="0" applyFont="1" applyBorder="1"/>
    <xf numFmtId="0" fontId="89" fillId="4" borderId="28" xfId="24" applyFont="1" applyFill="1" applyBorder="1" applyAlignment="1">
      <alignment vertical="center" wrapText="1"/>
    </xf>
    <xf numFmtId="0" fontId="89" fillId="4" borderId="40" xfId="24" applyFont="1" applyFill="1" applyBorder="1" applyAlignment="1">
      <alignment horizontal="center" vertical="center" wrapText="1"/>
    </xf>
    <xf numFmtId="0" fontId="89" fillId="3" borderId="6" xfId="24" applyFont="1" applyFill="1" applyBorder="1" applyAlignment="1">
      <alignment horizontal="center" vertical="center" wrapText="1"/>
    </xf>
    <xf numFmtId="0" fontId="26" fillId="4" borderId="39" xfId="0" applyFont="1" applyFill="1" applyBorder="1"/>
    <xf numFmtId="0" fontId="6" fillId="4" borderId="39" xfId="0" applyFont="1" applyFill="1" applyBorder="1" applyAlignment="1">
      <alignment horizontal="center"/>
    </xf>
    <xf numFmtId="170" fontId="26" fillId="4" borderId="41" xfId="0" applyNumberFormat="1" applyFont="1" applyFill="1" applyBorder="1" applyAlignment="1" applyProtection="1">
      <alignment vertical="center"/>
    </xf>
    <xf numFmtId="170" fontId="26" fillId="4" borderId="0" xfId="0" applyNumberFormat="1" applyFont="1" applyFill="1" applyBorder="1" applyAlignment="1" applyProtection="1">
      <alignment vertical="center"/>
    </xf>
    <xf numFmtId="0" fontId="88" fillId="4" borderId="0" xfId="0" applyFont="1" applyFill="1" applyBorder="1" applyAlignment="1">
      <alignment horizontal="left" vertical="top" wrapText="1"/>
    </xf>
    <xf numFmtId="0" fontId="88" fillId="4" borderId="0" xfId="0" applyFont="1" applyFill="1" applyBorder="1" applyAlignment="1">
      <alignment vertical="top" wrapText="1"/>
    </xf>
    <xf numFmtId="0" fontId="89" fillId="4" borderId="0" xfId="24" applyFont="1" applyFill="1" applyBorder="1" applyAlignment="1">
      <alignment vertical="top"/>
    </xf>
    <xf numFmtId="0" fontId="10" fillId="4" borderId="39" xfId="0" applyFont="1" applyFill="1" applyBorder="1" applyAlignment="1">
      <alignment horizontal="center"/>
    </xf>
    <xf numFmtId="0" fontId="10" fillId="4" borderId="34" xfId="0" applyFont="1" applyFill="1" applyBorder="1" applyAlignment="1">
      <alignment horizontal="center"/>
    </xf>
    <xf numFmtId="0" fontId="10" fillId="4" borderId="36" xfId="0" applyFont="1" applyFill="1" applyBorder="1" applyAlignment="1">
      <alignment horizontal="center"/>
    </xf>
    <xf numFmtId="49" fontId="10" fillId="4" borderId="39" xfId="0" applyNumberFormat="1" applyFont="1" applyFill="1" applyBorder="1" applyAlignment="1"/>
    <xf numFmtId="49" fontId="10" fillId="4" borderId="39" xfId="0" applyNumberFormat="1" applyFont="1" applyFill="1" applyBorder="1" applyAlignment="1">
      <alignment horizontal="center"/>
    </xf>
    <xf numFmtId="165" fontId="10" fillId="4" borderId="39" xfId="0" applyNumberFormat="1" applyFont="1" applyFill="1" applyBorder="1" applyAlignment="1">
      <alignment horizontal="center"/>
    </xf>
    <xf numFmtId="0" fontId="10" fillId="4" borderId="39" xfId="0" applyFont="1" applyFill="1" applyBorder="1"/>
    <xf numFmtId="170" fontId="6" fillId="4" borderId="39" xfId="0" applyNumberFormat="1" applyFont="1" applyFill="1" applyBorder="1" applyAlignment="1" applyProtection="1">
      <alignment horizontal="center" vertical="center"/>
    </xf>
    <xf numFmtId="49" fontId="6" fillId="4" borderId="39" xfId="0" applyNumberFormat="1" applyFont="1" applyFill="1" applyBorder="1" applyAlignment="1"/>
    <xf numFmtId="165" fontId="6" fillId="4" borderId="39" xfId="0" applyNumberFormat="1" applyFont="1" applyFill="1" applyBorder="1" applyAlignment="1">
      <alignment horizontal="center"/>
    </xf>
    <xf numFmtId="49" fontId="6" fillId="4" borderId="39" xfId="0" applyNumberFormat="1" applyFont="1" applyFill="1" applyBorder="1" applyAlignment="1">
      <alignment horizontal="center"/>
    </xf>
    <xf numFmtId="0" fontId="6" fillId="4" borderId="39" xfId="0" applyFont="1" applyFill="1" applyBorder="1" applyAlignment="1">
      <alignment horizontal="center" wrapText="1"/>
    </xf>
    <xf numFmtId="0" fontId="8" fillId="4" borderId="28" xfId="0" applyFont="1" applyFill="1" applyBorder="1" applyAlignment="1">
      <alignment vertical="top" wrapText="1"/>
    </xf>
    <xf numFmtId="0" fontId="8" fillId="4" borderId="34" xfId="0" applyFont="1" applyFill="1" applyBorder="1" applyAlignment="1">
      <alignment vertical="top" wrapText="1"/>
    </xf>
    <xf numFmtId="170" fontId="94" fillId="4" borderId="6" xfId="0" applyNumberFormat="1" applyFont="1" applyFill="1" applyBorder="1" applyAlignment="1" applyProtection="1">
      <alignment horizontal="center" vertical="center"/>
    </xf>
    <xf numFmtId="0" fontId="10" fillId="4" borderId="35" xfId="0" applyFont="1" applyFill="1" applyBorder="1" applyAlignment="1">
      <alignment horizontal="left"/>
    </xf>
    <xf numFmtId="0" fontId="10" fillId="0" borderId="35" xfId="0" applyFont="1" applyFill="1" applyBorder="1" applyAlignment="1">
      <alignment horizontal="center" vertical="center" wrapText="1"/>
    </xf>
    <xf numFmtId="169" fontId="10" fillId="4" borderId="35" xfId="0" applyNumberFormat="1" applyFont="1" applyFill="1" applyBorder="1" applyAlignment="1">
      <alignment horizontal="center" vertical="center"/>
    </xf>
    <xf numFmtId="0" fontId="21" fillId="0" borderId="42" xfId="0" applyFont="1" applyBorder="1" applyAlignment="1">
      <alignment horizontal="center" vertical="center" wrapText="1"/>
    </xf>
    <xf numFmtId="170" fontId="10" fillId="4" borderId="43" xfId="0" applyNumberFormat="1" applyFont="1" applyFill="1" applyBorder="1" applyAlignment="1" applyProtection="1">
      <alignment horizontal="center" vertical="center"/>
    </xf>
    <xf numFmtId="170" fontId="10" fillId="0" borderId="43" xfId="0" applyNumberFormat="1" applyFont="1" applyFill="1" applyBorder="1" applyAlignment="1">
      <alignment horizontal="center" vertical="center" wrapText="1"/>
    </xf>
    <xf numFmtId="0" fontId="21" fillId="0" borderId="39" xfId="0" applyFont="1" applyBorder="1" applyAlignment="1">
      <alignment horizontal="center" vertical="center" wrapText="1"/>
    </xf>
    <xf numFmtId="170" fontId="10" fillId="0" borderId="39" xfId="0" applyNumberFormat="1" applyFont="1" applyFill="1" applyBorder="1" applyAlignment="1">
      <alignment horizontal="center" vertical="center" wrapText="1"/>
    </xf>
    <xf numFmtId="170" fontId="26" fillId="0" borderId="6" xfId="0" applyNumberFormat="1" applyFont="1" applyFill="1" applyBorder="1" applyAlignment="1" applyProtection="1">
      <alignment horizontal="center" vertical="center"/>
    </xf>
    <xf numFmtId="0" fontId="95" fillId="0" borderId="0" xfId="0" applyFont="1"/>
    <xf numFmtId="1" fontId="0" fillId="0" borderId="0" xfId="0" applyNumberFormat="1"/>
    <xf numFmtId="170" fontId="10" fillId="4" borderId="45" xfId="0" applyNumberFormat="1" applyFont="1" applyFill="1" applyBorder="1" applyAlignment="1" applyProtection="1">
      <alignment horizontal="center"/>
    </xf>
    <xf numFmtId="170" fontId="26" fillId="4" borderId="27" xfId="0" applyNumberFormat="1" applyFont="1" applyFill="1" applyBorder="1" applyAlignment="1" applyProtection="1">
      <alignment horizontal="center" vertical="center"/>
    </xf>
    <xf numFmtId="0" fontId="11" fillId="4" borderId="44" xfId="0" applyFont="1" applyFill="1" applyBorder="1" applyAlignment="1">
      <alignment horizontal="left"/>
    </xf>
    <xf numFmtId="0" fontId="11" fillId="4" borderId="45" xfId="0" applyFont="1" applyFill="1" applyBorder="1" applyAlignment="1">
      <alignment horizontal="left"/>
    </xf>
    <xf numFmtId="0" fontId="26" fillId="4" borderId="39" xfId="0" applyFont="1" applyFill="1" applyBorder="1" applyAlignment="1">
      <alignment horizontal="left"/>
    </xf>
    <xf numFmtId="0" fontId="26" fillId="0" borderId="39" xfId="0" applyFont="1" applyFill="1" applyBorder="1" applyAlignment="1">
      <alignment horizontal="center" vertical="center" wrapText="1"/>
    </xf>
    <xf numFmtId="0" fontId="26" fillId="0" borderId="35" xfId="0" applyFont="1" applyFill="1" applyBorder="1" applyAlignment="1">
      <alignment horizontal="center" vertical="center" wrapText="1"/>
    </xf>
    <xf numFmtId="169" fontId="26" fillId="4" borderId="39" xfId="0" applyNumberFormat="1" applyFont="1" applyFill="1" applyBorder="1" applyAlignment="1">
      <alignment horizontal="center" vertical="center"/>
    </xf>
    <xf numFmtId="169" fontId="26" fillId="4" borderId="35" xfId="0" applyNumberFormat="1" applyFont="1" applyFill="1" applyBorder="1" applyAlignment="1">
      <alignment horizontal="center" vertical="center"/>
    </xf>
    <xf numFmtId="2" fontId="26" fillId="0" borderId="39" xfId="0" applyNumberFormat="1" applyFont="1" applyFill="1" applyBorder="1" applyAlignment="1">
      <alignment horizontal="center" vertical="center" wrapText="1"/>
    </xf>
    <xf numFmtId="2" fontId="26" fillId="0" borderId="35" xfId="0" applyNumberFormat="1" applyFont="1" applyFill="1" applyBorder="1" applyAlignment="1">
      <alignment horizontal="center" vertical="center" wrapText="1"/>
    </xf>
    <xf numFmtId="0" fontId="96" fillId="0" borderId="38" xfId="0" applyFont="1" applyBorder="1" applyAlignment="1">
      <alignment horizontal="center" vertical="center" wrapText="1"/>
    </xf>
    <xf numFmtId="0" fontId="96" fillId="0" borderId="42" xfId="0" applyFont="1" applyBorder="1" applyAlignment="1">
      <alignment horizontal="center" vertical="center" wrapText="1"/>
    </xf>
    <xf numFmtId="0" fontId="96" fillId="0" borderId="39" xfId="0" applyFont="1" applyBorder="1" applyAlignment="1">
      <alignment horizontal="center" vertical="center" wrapText="1"/>
    </xf>
    <xf numFmtId="170" fontId="26" fillId="4" borderId="27" xfId="0" applyNumberFormat="1" applyFont="1" applyFill="1" applyBorder="1" applyAlignment="1" applyProtection="1">
      <alignment horizontal="center" vertical="center"/>
    </xf>
    <xf numFmtId="0" fontId="26" fillId="4" borderId="44" xfId="0" applyFont="1" applyFill="1" applyBorder="1" applyAlignment="1">
      <alignment horizontal="center" vertical="center"/>
    </xf>
    <xf numFmtId="2" fontId="26" fillId="4" borderId="44" xfId="0" applyNumberFormat="1" applyFont="1" applyFill="1" applyBorder="1" applyAlignment="1">
      <alignment horizontal="center"/>
    </xf>
    <xf numFmtId="0" fontId="81" fillId="4" borderId="44" xfId="26" applyNumberFormat="1" applyFont="1" applyFill="1" applyBorder="1" applyAlignment="1" applyProtection="1">
      <alignment horizontal="center" vertical="center" wrapText="1"/>
      <protection locked="0"/>
    </xf>
    <xf numFmtId="170" fontId="26" fillId="4" borderId="44" xfId="0" applyNumberFormat="1" applyFont="1" applyFill="1" applyBorder="1" applyAlignment="1" applyProtection="1">
      <alignment horizontal="center" vertical="center"/>
    </xf>
    <xf numFmtId="170" fontId="26" fillId="4" borderId="45" xfId="0" applyNumberFormat="1" applyFont="1" applyFill="1" applyBorder="1" applyAlignment="1" applyProtection="1">
      <alignment horizontal="center" vertical="center"/>
    </xf>
    <xf numFmtId="0" fontId="26" fillId="4" borderId="39" xfId="0" applyFont="1" applyFill="1" applyBorder="1" applyAlignment="1">
      <alignment horizontal="center" wrapText="1"/>
    </xf>
    <xf numFmtId="2" fontId="26" fillId="4" borderId="39" xfId="0" applyNumberFormat="1" applyFont="1" applyFill="1" applyBorder="1" applyAlignment="1">
      <alignment horizontal="center"/>
    </xf>
    <xf numFmtId="170" fontId="26" fillId="4" borderId="39" xfId="0" applyNumberFormat="1" applyFont="1" applyFill="1" applyBorder="1" applyAlignment="1" applyProtection="1">
      <alignment horizontal="center" vertical="center"/>
    </xf>
    <xf numFmtId="0" fontId="26" fillId="4" borderId="39" xfId="0" applyFont="1" applyFill="1" applyBorder="1" applyAlignment="1">
      <alignment horizontal="center"/>
    </xf>
    <xf numFmtId="0" fontId="81" fillId="4" borderId="39" xfId="26" applyNumberFormat="1" applyFont="1" applyFill="1" applyBorder="1" applyAlignment="1" applyProtection="1">
      <alignment horizontal="center" wrapText="1"/>
      <protection locked="0"/>
    </xf>
    <xf numFmtId="0" fontId="8" fillId="4" borderId="34" xfId="0" applyFont="1" applyFill="1" applyBorder="1" applyAlignment="1">
      <alignment horizontal="center"/>
    </xf>
    <xf numFmtId="0" fontId="8" fillId="4" borderId="36" xfId="0" applyFont="1" applyFill="1" applyBorder="1" applyAlignment="1">
      <alignment horizontal="center"/>
    </xf>
    <xf numFmtId="0" fontId="10" fillId="4" borderId="34" xfId="0" applyFont="1" applyFill="1" applyBorder="1" applyAlignment="1">
      <alignment horizontal="center" vertical="center"/>
    </xf>
    <xf numFmtId="0" fontId="10" fillId="4" borderId="36" xfId="0" applyFont="1" applyFill="1" applyBorder="1" applyAlignment="1">
      <alignment horizontal="center" vertical="center"/>
    </xf>
    <xf numFmtId="0" fontId="10" fillId="4" borderId="27" xfId="0" applyFont="1" applyFill="1" applyBorder="1" applyAlignment="1">
      <alignment horizontal="center" vertical="center"/>
    </xf>
    <xf numFmtId="170" fontId="26" fillId="4" borderId="27" xfId="0" applyNumberFormat="1" applyFont="1" applyFill="1" applyBorder="1" applyAlignment="1" applyProtection="1">
      <alignment horizontal="center" vertical="center"/>
    </xf>
    <xf numFmtId="0" fontId="19" fillId="4" borderId="39" xfId="0" applyFont="1" applyFill="1" applyBorder="1" applyAlignment="1">
      <alignment vertical="center"/>
    </xf>
    <xf numFmtId="0" fontId="19" fillId="4" borderId="39" xfId="0" applyFont="1" applyFill="1" applyBorder="1" applyAlignment="1">
      <alignment horizontal="center" vertical="center"/>
    </xf>
    <xf numFmtId="170" fontId="10" fillId="0" borderId="39" xfId="0" applyNumberFormat="1" applyFont="1" applyFill="1" applyBorder="1" applyAlignment="1" applyProtection="1">
      <alignment horizontal="center" vertical="center"/>
    </xf>
    <xf numFmtId="0" fontId="99" fillId="0" borderId="0" xfId="0" applyFont="1"/>
    <xf numFmtId="0" fontId="6" fillId="4" borderId="0" xfId="0" applyFont="1" applyFill="1" applyBorder="1" applyAlignment="1"/>
    <xf numFmtId="0" fontId="100" fillId="7" borderId="39" xfId="0" applyFont="1" applyFill="1" applyBorder="1" applyAlignment="1">
      <alignment horizontal="center" vertical="center" wrapText="1"/>
    </xf>
    <xf numFmtId="0" fontId="10" fillId="4" borderId="39" xfId="0" applyFont="1" applyFill="1" applyBorder="1" applyAlignment="1">
      <alignment horizontal="left" vertical="center"/>
    </xf>
    <xf numFmtId="170" fontId="11" fillId="4" borderId="28" xfId="0" applyNumberFormat="1" applyFont="1" applyFill="1" applyBorder="1" applyAlignment="1" applyProtection="1">
      <alignment horizontal="center" vertical="center"/>
    </xf>
    <xf numFmtId="0" fontId="51" fillId="4" borderId="0" xfId="0" applyFont="1" applyFill="1" applyBorder="1" applyAlignment="1">
      <alignment horizontal="center" vertical="center" wrapText="1"/>
    </xf>
    <xf numFmtId="0" fontId="51" fillId="4" borderId="11" xfId="0" applyFont="1" applyFill="1" applyBorder="1" applyAlignment="1">
      <alignment horizontal="center" vertical="center" wrapText="1"/>
    </xf>
    <xf numFmtId="172" fontId="10" fillId="0" borderId="39" xfId="0" applyNumberFormat="1" applyFont="1" applyFill="1" applyBorder="1" applyAlignment="1">
      <alignment horizontal="center" vertical="center" wrapText="1"/>
    </xf>
    <xf numFmtId="1" fontId="10" fillId="0" borderId="39" xfId="0" applyNumberFormat="1" applyFont="1" applyFill="1" applyBorder="1" applyAlignment="1">
      <alignment horizontal="center" vertical="center" wrapText="1"/>
    </xf>
    <xf numFmtId="1" fontId="10" fillId="0" borderId="35" xfId="0" applyNumberFormat="1" applyFont="1" applyFill="1" applyBorder="1" applyAlignment="1">
      <alignment horizontal="center" vertical="center" wrapText="1"/>
    </xf>
    <xf numFmtId="170" fontId="10" fillId="4" borderId="0" xfId="0" applyNumberFormat="1" applyFont="1" applyFill="1" applyBorder="1" applyAlignment="1" applyProtection="1">
      <alignment horizontal="center" vertical="center"/>
    </xf>
    <xf numFmtId="0" fontId="21" fillId="0" borderId="46" xfId="0" applyFont="1" applyBorder="1" applyAlignment="1">
      <alignment horizontal="center" vertical="center" wrapText="1"/>
    </xf>
    <xf numFmtId="2" fontId="10" fillId="4" borderId="39" xfId="0" applyNumberFormat="1" applyFont="1" applyFill="1" applyBorder="1" applyAlignment="1">
      <alignment horizontal="center" vertical="center"/>
    </xf>
    <xf numFmtId="0" fontId="10" fillId="4" borderId="39" xfId="0" applyFont="1" applyFill="1" applyBorder="1" applyAlignment="1">
      <alignment horizontal="center" vertical="center"/>
    </xf>
    <xf numFmtId="2" fontId="10" fillId="4" borderId="39" xfId="0" applyNumberFormat="1" applyFont="1" applyFill="1" applyBorder="1" applyAlignment="1">
      <alignment horizontal="center"/>
    </xf>
    <xf numFmtId="172" fontId="10" fillId="4" borderId="39" xfId="0" applyNumberFormat="1" applyFont="1" applyFill="1" applyBorder="1" applyAlignment="1">
      <alignment horizontal="center"/>
    </xf>
    <xf numFmtId="0" fontId="10" fillId="4" borderId="43" xfId="0" applyFont="1" applyFill="1" applyBorder="1" applyAlignment="1">
      <alignment horizontal="left" vertical="center"/>
    </xf>
    <xf numFmtId="2" fontId="10" fillId="4" borderId="43" xfId="0" applyNumberFormat="1" applyFont="1" applyFill="1" applyBorder="1" applyAlignment="1">
      <alignment horizontal="center" vertical="center"/>
    </xf>
    <xf numFmtId="169" fontId="10" fillId="4" borderId="43" xfId="0" applyNumberFormat="1" applyFont="1" applyFill="1" applyBorder="1" applyAlignment="1">
      <alignment horizontal="center" vertical="center"/>
    </xf>
    <xf numFmtId="0" fontId="10" fillId="4" borderId="43" xfId="0" applyFont="1" applyFill="1" applyBorder="1" applyAlignment="1">
      <alignment horizontal="center" vertical="center"/>
    </xf>
    <xf numFmtId="2" fontId="10" fillId="4" borderId="43" xfId="0" applyNumberFormat="1" applyFont="1" applyFill="1" applyBorder="1" applyAlignment="1">
      <alignment horizontal="center"/>
    </xf>
    <xf numFmtId="170" fontId="11" fillId="4" borderId="40" xfId="0" applyNumberFormat="1" applyFont="1" applyFill="1" applyBorder="1" applyAlignment="1" applyProtection="1">
      <alignment horizontal="center" vertical="center"/>
    </xf>
    <xf numFmtId="170" fontId="11" fillId="4" borderId="39" xfId="0" applyNumberFormat="1" applyFont="1" applyFill="1" applyBorder="1" applyAlignment="1" applyProtection="1">
      <alignment horizontal="center" vertical="center"/>
    </xf>
    <xf numFmtId="0" fontId="11" fillId="8" borderId="43" xfId="0" applyFont="1" applyFill="1" applyBorder="1" applyAlignment="1">
      <alignment horizontal="center"/>
    </xf>
    <xf numFmtId="0" fontId="11" fillId="8" borderId="6" xfId="0" applyFont="1" applyFill="1" applyBorder="1" applyAlignment="1">
      <alignment horizontal="center"/>
    </xf>
    <xf numFmtId="170" fontId="10" fillId="4" borderId="0" xfId="0" applyNumberFormat="1" applyFont="1" applyFill="1" applyBorder="1" applyAlignment="1" applyProtection="1"/>
    <xf numFmtId="0" fontId="11" fillId="8" borderId="10" xfId="0" applyFont="1" applyFill="1" applyBorder="1" applyAlignment="1">
      <alignment horizontal="center"/>
    </xf>
    <xf numFmtId="0" fontId="10" fillId="4" borderId="27" xfId="0" applyFont="1" applyFill="1" applyBorder="1" applyAlignment="1">
      <alignment vertical="center" wrapText="1"/>
    </xf>
    <xf numFmtId="0" fontId="6" fillId="4" borderId="39" xfId="0" applyFont="1" applyFill="1" applyBorder="1" applyAlignment="1">
      <alignment horizontal="center" vertical="center"/>
    </xf>
    <xf numFmtId="170" fontId="59" fillId="4" borderId="7" xfId="0" applyNumberFormat="1" applyFont="1" applyFill="1" applyBorder="1" applyAlignment="1" applyProtection="1">
      <alignment horizontal="center" vertical="center" wrapText="1"/>
    </xf>
    <xf numFmtId="2" fontId="10" fillId="4" borderId="27" xfId="0" applyNumberFormat="1" applyFont="1" applyFill="1" applyBorder="1" applyAlignment="1">
      <alignment horizontal="center" vertical="center"/>
    </xf>
    <xf numFmtId="0" fontId="19" fillId="0" borderId="27" xfId="0" applyFont="1" applyBorder="1" applyAlignment="1">
      <alignment horizontal="center" vertical="center"/>
    </xf>
    <xf numFmtId="0" fontId="10" fillId="0" borderId="27" xfId="0" applyFont="1" applyBorder="1" applyAlignment="1">
      <alignment horizontal="center" vertical="center"/>
    </xf>
    <xf numFmtId="2" fontId="10" fillId="0" borderId="27" xfId="0" applyNumberFormat="1" applyFont="1" applyBorder="1" applyAlignment="1">
      <alignment horizontal="center" vertical="center"/>
    </xf>
    <xf numFmtId="170" fontId="12" fillId="9" borderId="7" xfId="0" applyNumberFormat="1" applyFont="1" applyFill="1" applyBorder="1" applyAlignment="1" applyProtection="1">
      <alignment horizontal="center" vertical="center"/>
    </xf>
    <xf numFmtId="0" fontId="51" fillId="7" borderId="39" xfId="0" applyFont="1" applyFill="1" applyBorder="1" applyAlignment="1">
      <alignment horizontal="center" vertical="center" wrapText="1"/>
    </xf>
    <xf numFmtId="0" fontId="11" fillId="4" borderId="28" xfId="0" applyFont="1" applyFill="1" applyBorder="1" applyAlignment="1">
      <alignment horizontal="left" vertical="center"/>
    </xf>
    <xf numFmtId="0" fontId="26" fillId="0" borderId="6" xfId="0" applyFont="1" applyFill="1" applyBorder="1" applyAlignment="1">
      <alignment horizontal="center" vertical="center" wrapText="1"/>
    </xf>
    <xf numFmtId="169" fontId="26" fillId="4" borderId="6" xfId="0" applyNumberFormat="1" applyFont="1" applyFill="1" applyBorder="1" applyAlignment="1">
      <alignment horizontal="center" vertical="center"/>
    </xf>
    <xf numFmtId="2" fontId="26" fillId="0" borderId="6" xfId="0" applyNumberFormat="1" applyFont="1" applyFill="1" applyBorder="1" applyAlignment="1">
      <alignment horizontal="center" vertical="center" wrapText="1"/>
    </xf>
    <xf numFmtId="0" fontId="96" fillId="0" borderId="47" xfId="0" applyFont="1" applyBorder="1" applyAlignment="1">
      <alignment horizontal="center" vertical="center" wrapText="1"/>
    </xf>
    <xf numFmtId="170" fontId="26" fillId="4" borderId="48" xfId="0" applyNumberFormat="1" applyFont="1" applyFill="1" applyBorder="1" applyAlignment="1" applyProtection="1">
      <alignment horizontal="center" vertical="center"/>
    </xf>
    <xf numFmtId="0" fontId="11" fillId="4" borderId="39" xfId="0" applyFont="1" applyFill="1" applyBorder="1" applyAlignment="1">
      <alignment horizontal="left"/>
    </xf>
    <xf numFmtId="170" fontId="88" fillId="4" borderId="39" xfId="0" applyNumberFormat="1" applyFont="1" applyFill="1" applyBorder="1" applyAlignment="1" applyProtection="1">
      <alignment horizontal="center" vertical="center"/>
    </xf>
    <xf numFmtId="0" fontId="11" fillId="8" borderId="7" xfId="0" applyFont="1" applyFill="1" applyBorder="1" applyAlignment="1">
      <alignment horizontal="center"/>
    </xf>
    <xf numFmtId="0" fontId="11" fillId="8" borderId="40" xfId="0" applyFont="1" applyFill="1" applyBorder="1" applyAlignment="1">
      <alignment horizontal="center"/>
    </xf>
    <xf numFmtId="0" fontId="11" fillId="8" borderId="12" xfId="0" applyFont="1" applyFill="1" applyBorder="1" applyAlignment="1">
      <alignment horizontal="center"/>
    </xf>
    <xf numFmtId="0" fontId="92" fillId="7" borderId="43" xfId="0" applyFont="1" applyFill="1" applyBorder="1" applyAlignment="1">
      <alignment horizontal="center" vertical="center" wrapText="1"/>
    </xf>
    <xf numFmtId="0" fontId="51" fillId="8" borderId="10" xfId="0" applyFont="1" applyFill="1" applyBorder="1" applyAlignment="1">
      <alignment horizontal="left" vertical="top" wrapText="1"/>
    </xf>
    <xf numFmtId="0" fontId="51" fillId="8" borderId="6" xfId="0" applyFont="1" applyFill="1" applyBorder="1" applyAlignment="1">
      <alignment horizontal="left" vertical="top" wrapText="1"/>
    </xf>
    <xf numFmtId="0" fontId="103" fillId="7" borderId="43" xfId="0" applyFont="1" applyFill="1" applyBorder="1" applyAlignment="1">
      <alignment horizontal="center" vertical="center" wrapText="1"/>
    </xf>
    <xf numFmtId="0" fontId="89" fillId="4" borderId="9" xfId="24" applyFont="1" applyFill="1" applyBorder="1" applyAlignment="1">
      <alignment vertical="center" wrapText="1"/>
    </xf>
    <xf numFmtId="0" fontId="89" fillId="4" borderId="45" xfId="24" applyFont="1" applyFill="1" applyBorder="1" applyAlignment="1">
      <alignment vertical="center" wrapText="1"/>
    </xf>
    <xf numFmtId="0" fontId="26" fillId="0" borderId="45" xfId="0" applyFont="1" applyBorder="1"/>
    <xf numFmtId="0" fontId="11" fillId="8" borderId="0" xfId="0" applyFont="1" applyFill="1" applyBorder="1" applyAlignment="1">
      <alignment horizontal="center"/>
    </xf>
    <xf numFmtId="0" fontId="87" fillId="8" borderId="0" xfId="0" applyFont="1" applyFill="1" applyBorder="1" applyAlignment="1">
      <alignment horizontal="right" wrapText="1"/>
    </xf>
    <xf numFmtId="0" fontId="104" fillId="4" borderId="6" xfId="24" applyFont="1" applyFill="1" applyBorder="1" applyAlignment="1">
      <alignment vertical="center" wrapText="1"/>
    </xf>
    <xf numFmtId="172" fontId="104" fillId="4" borderId="6" xfId="24" applyNumberFormat="1" applyFont="1" applyFill="1" applyBorder="1" applyAlignment="1">
      <alignment horizontal="center" vertical="center" wrapText="1"/>
    </xf>
    <xf numFmtId="0" fontId="104" fillId="4" borderId="5" xfId="24" applyFont="1" applyFill="1" applyBorder="1" applyAlignment="1">
      <alignment horizontal="center" vertical="center" wrapText="1"/>
    </xf>
    <xf numFmtId="170" fontId="25" fillId="4" borderId="6" xfId="0" applyNumberFormat="1" applyFont="1" applyFill="1" applyBorder="1" applyAlignment="1" applyProtection="1">
      <alignment horizontal="center" vertical="center"/>
    </xf>
    <xf numFmtId="0" fontId="104" fillId="4" borderId="4" xfId="24" applyFont="1" applyFill="1" applyBorder="1" applyAlignment="1">
      <alignment vertical="center" wrapText="1"/>
    </xf>
    <xf numFmtId="172" fontId="104" fillId="4" borderId="4" xfId="24" applyNumberFormat="1" applyFont="1" applyFill="1" applyBorder="1" applyAlignment="1">
      <alignment horizontal="center" vertical="center" wrapText="1"/>
    </xf>
    <xf numFmtId="170" fontId="80" fillId="4" borderId="6" xfId="0" applyNumberFormat="1" applyFont="1" applyFill="1" applyBorder="1" applyAlignment="1" applyProtection="1">
      <alignment horizontal="center" vertical="center"/>
    </xf>
    <xf numFmtId="0" fontId="104" fillId="4" borderId="4" xfId="24" applyFont="1" applyFill="1" applyBorder="1" applyAlignment="1">
      <alignment horizontal="center" vertical="center" wrapText="1"/>
    </xf>
    <xf numFmtId="0" fontId="10" fillId="4" borderId="45" xfId="13" applyFont="1" applyFill="1" applyBorder="1" applyAlignment="1">
      <alignment horizontal="left"/>
    </xf>
    <xf numFmtId="0" fontId="68" fillId="7" borderId="39" xfId="0" applyFont="1" applyFill="1" applyBorder="1" applyAlignment="1">
      <alignment horizontal="center" vertical="center" wrapText="1"/>
    </xf>
    <xf numFmtId="0" fontId="78" fillId="4" borderId="0" xfId="11" applyFont="1" applyFill="1" applyBorder="1" applyAlignment="1">
      <alignment horizontal="left"/>
    </xf>
    <xf numFmtId="0" fontId="64" fillId="4" borderId="0" xfId="14" applyFont="1" applyFill="1"/>
    <xf numFmtId="0" fontId="68" fillId="7" borderId="28" xfId="0" applyFont="1" applyFill="1" applyBorder="1" applyAlignment="1">
      <alignment horizontal="center" vertical="center" wrapText="1"/>
    </xf>
    <xf numFmtId="170" fontId="107" fillId="4" borderId="39" xfId="0" applyNumberFormat="1" applyFont="1" applyFill="1" applyBorder="1" applyAlignment="1" applyProtection="1">
      <alignment horizontal="center" vertical="center"/>
    </xf>
    <xf numFmtId="170" fontId="107" fillId="4" borderId="4" xfId="0" applyNumberFormat="1" applyFont="1" applyFill="1" applyBorder="1" applyAlignment="1" applyProtection="1">
      <alignment horizontal="center" vertical="center"/>
    </xf>
    <xf numFmtId="170" fontId="107" fillId="0" borderId="27" xfId="0" applyNumberFormat="1" applyFont="1" applyFill="1" applyBorder="1" applyAlignment="1">
      <alignment horizontal="center" vertical="center" wrapText="1"/>
    </xf>
    <xf numFmtId="0" fontId="108" fillId="0" borderId="0" xfId="0" applyFont="1"/>
    <xf numFmtId="0" fontId="10" fillId="4" borderId="28" xfId="0" applyFont="1" applyFill="1" applyBorder="1" applyAlignment="1">
      <alignment horizontal="left"/>
    </xf>
    <xf numFmtId="0" fontId="10" fillId="4" borderId="34" xfId="0" applyFont="1" applyFill="1" applyBorder="1" applyAlignment="1">
      <alignment horizontal="left"/>
    </xf>
    <xf numFmtId="0" fontId="10" fillId="4" borderId="34" xfId="0" applyFont="1" applyFill="1" applyBorder="1" applyAlignment="1">
      <alignment horizontal="center"/>
    </xf>
    <xf numFmtId="0" fontId="10" fillId="4" borderId="36" xfId="0" applyFont="1" applyFill="1" applyBorder="1" applyAlignment="1">
      <alignment horizontal="center"/>
    </xf>
    <xf numFmtId="0" fontId="10" fillId="4" borderId="28" xfId="0" applyFont="1" applyFill="1" applyBorder="1" applyAlignment="1">
      <alignment horizontal="center"/>
    </xf>
    <xf numFmtId="0" fontId="8" fillId="4" borderId="40" xfId="0" applyFont="1" applyFill="1" applyBorder="1" applyAlignment="1">
      <alignment horizontal="left" wrapText="1"/>
    </xf>
    <xf numFmtId="0" fontId="26" fillId="4" borderId="41" xfId="0" applyFont="1" applyFill="1" applyBorder="1" applyAlignment="1">
      <alignment horizontal="left" wrapText="1"/>
    </xf>
    <xf numFmtId="0" fontId="26" fillId="4" borderId="13" xfId="0" applyFont="1" applyFill="1" applyBorder="1" applyAlignment="1">
      <alignment horizontal="left" wrapText="1"/>
    </xf>
    <xf numFmtId="0" fontId="26" fillId="4" borderId="7" xfId="0" applyFont="1" applyFill="1" applyBorder="1" applyAlignment="1">
      <alignment horizontal="left" wrapText="1"/>
    </xf>
    <xf numFmtId="0" fontId="26" fillId="4" borderId="1" xfId="0" applyFont="1" applyFill="1" applyBorder="1" applyAlignment="1">
      <alignment horizontal="left" wrapText="1"/>
    </xf>
    <xf numFmtId="0" fontId="26" fillId="4" borderId="9" xfId="0" applyFont="1" applyFill="1" applyBorder="1" applyAlignment="1">
      <alignment horizontal="left" wrapText="1"/>
    </xf>
    <xf numFmtId="0" fontId="100" fillId="7" borderId="28" xfId="0" applyFont="1" applyFill="1" applyBorder="1" applyAlignment="1">
      <alignment horizontal="center" vertical="center" wrapText="1"/>
    </xf>
    <xf numFmtId="0" fontId="100" fillId="7" borderId="45" xfId="0" applyFont="1" applyFill="1" applyBorder="1" applyAlignment="1">
      <alignment horizontal="center" vertical="center" wrapText="1"/>
    </xf>
    <xf numFmtId="0" fontId="10" fillId="4" borderId="0" xfId="0" applyNumberFormat="1" applyFont="1" applyFill="1" applyBorder="1" applyAlignment="1">
      <alignment horizontal="left" vertical="top" wrapText="1"/>
    </xf>
    <xf numFmtId="0" fontId="10" fillId="4" borderId="11" xfId="0" applyNumberFormat="1" applyFont="1" applyFill="1" applyBorder="1" applyAlignment="1">
      <alignment horizontal="left" vertical="top" wrapText="1"/>
    </xf>
    <xf numFmtId="0" fontId="100" fillId="7" borderId="39" xfId="0" applyFont="1" applyFill="1" applyBorder="1" applyAlignment="1">
      <alignment horizontal="center" vertical="center" wrapText="1"/>
    </xf>
    <xf numFmtId="0" fontId="11" fillId="8" borderId="39" xfId="0" applyFont="1" applyFill="1" applyBorder="1" applyAlignment="1">
      <alignment horizontal="center"/>
    </xf>
    <xf numFmtId="0" fontId="101" fillId="4" borderId="1" xfId="0" applyFont="1" applyFill="1" applyBorder="1" applyAlignment="1">
      <alignment horizontal="right" vertical="center"/>
    </xf>
    <xf numFmtId="0" fontId="8" fillId="4" borderId="40" xfId="0" applyFont="1" applyFill="1" applyBorder="1" applyAlignment="1">
      <alignment horizontal="right" vertical="center" wrapText="1"/>
    </xf>
    <xf numFmtId="0" fontId="8" fillId="4" borderId="41" xfId="0" applyFont="1" applyFill="1" applyBorder="1" applyAlignment="1">
      <alignment horizontal="right" vertical="center" wrapText="1"/>
    </xf>
    <xf numFmtId="0" fontId="8" fillId="4" borderId="28" xfId="0" applyFont="1" applyFill="1" applyBorder="1" applyAlignment="1">
      <alignment horizontal="right" vertical="center" wrapText="1"/>
    </xf>
    <xf numFmtId="0" fontId="8" fillId="4" borderId="44" xfId="0" applyFont="1" applyFill="1" applyBorder="1" applyAlignment="1">
      <alignment horizontal="right" vertical="center" wrapText="1"/>
    </xf>
    <xf numFmtId="0" fontId="8" fillId="4" borderId="1" xfId="0" applyFont="1" applyFill="1" applyBorder="1" applyAlignment="1">
      <alignment horizontal="right" vertical="center" wrapText="1"/>
    </xf>
    <xf numFmtId="0" fontId="8" fillId="4" borderId="28" xfId="0" applyFont="1" applyFill="1" applyBorder="1" applyAlignment="1">
      <alignment horizontal="left" vertical="top" wrapText="1"/>
    </xf>
    <xf numFmtId="0" fontId="8" fillId="4" borderId="34" xfId="0" applyFont="1" applyFill="1" applyBorder="1" applyAlignment="1">
      <alignment horizontal="left" vertical="top" wrapText="1"/>
    </xf>
    <xf numFmtId="0" fontId="8" fillId="4" borderId="36" xfId="0" applyFont="1" applyFill="1" applyBorder="1" applyAlignment="1">
      <alignment horizontal="left" vertical="top" wrapText="1"/>
    </xf>
    <xf numFmtId="0" fontId="8" fillId="4" borderId="0" xfId="0" applyFont="1" applyFill="1" applyBorder="1" applyAlignment="1">
      <alignment horizontal="right" vertical="center" wrapText="1"/>
    </xf>
    <xf numFmtId="0" fontId="11" fillId="8" borderId="41" xfId="0" applyFont="1" applyFill="1" applyBorder="1" applyAlignment="1">
      <alignment horizontal="center"/>
    </xf>
    <xf numFmtId="0" fontId="11" fillId="8" borderId="0" xfId="0" applyFont="1" applyFill="1" applyBorder="1" applyAlignment="1">
      <alignment horizontal="center"/>
    </xf>
    <xf numFmtId="0" fontId="11" fillId="8" borderId="1" xfId="0" applyFont="1" applyFill="1" applyBorder="1" applyAlignment="1">
      <alignment horizontal="center"/>
    </xf>
    <xf numFmtId="0" fontId="11" fillId="8" borderId="13" xfId="0" applyFont="1" applyFill="1" applyBorder="1" applyAlignment="1">
      <alignment horizontal="center"/>
    </xf>
    <xf numFmtId="0" fontId="11" fillId="8" borderId="9" xfId="0" applyFont="1" applyFill="1" applyBorder="1" applyAlignment="1">
      <alignment horizontal="center"/>
    </xf>
    <xf numFmtId="2" fontId="10" fillId="4" borderId="28" xfId="0" applyNumberFormat="1" applyFont="1" applyFill="1" applyBorder="1" applyAlignment="1">
      <alignment horizontal="center" vertical="center"/>
    </xf>
    <xf numFmtId="2" fontId="10" fillId="4" borderId="44" xfId="0" applyNumberFormat="1" applyFont="1" applyFill="1" applyBorder="1" applyAlignment="1">
      <alignment horizontal="center" vertical="center"/>
    </xf>
    <xf numFmtId="0" fontId="8" fillId="4" borderId="44" xfId="0" applyFont="1" applyFill="1" applyBorder="1" applyAlignment="1">
      <alignment horizontal="right" vertical="center"/>
    </xf>
    <xf numFmtId="0" fontId="11" fillId="8" borderId="43" xfId="0" applyFont="1" applyFill="1" applyBorder="1" applyAlignment="1">
      <alignment horizontal="center"/>
    </xf>
    <xf numFmtId="0" fontId="11" fillId="8" borderId="10" xfId="0" applyFont="1" applyFill="1" applyBorder="1" applyAlignment="1">
      <alignment horizontal="center"/>
    </xf>
    <xf numFmtId="0" fontId="11" fillId="8" borderId="6" xfId="0" applyFont="1" applyFill="1" applyBorder="1" applyAlignment="1">
      <alignment horizontal="center"/>
    </xf>
    <xf numFmtId="0" fontId="6" fillId="4" borderId="28" xfId="0" applyFont="1" applyFill="1" applyBorder="1" applyAlignment="1">
      <alignment horizontal="left"/>
    </xf>
    <xf numFmtId="0" fontId="6" fillId="4" borderId="34" xfId="0" applyFont="1" applyFill="1" applyBorder="1" applyAlignment="1">
      <alignment horizontal="left"/>
    </xf>
    <xf numFmtId="0" fontId="11" fillId="4" borderId="40" xfId="0" applyFont="1" applyFill="1" applyBorder="1" applyAlignment="1">
      <alignment horizontal="left" wrapText="1"/>
    </xf>
    <xf numFmtId="0" fontId="11" fillId="4" borderId="41" xfId="0" applyFont="1" applyFill="1" applyBorder="1" applyAlignment="1">
      <alignment horizontal="left" wrapText="1"/>
    </xf>
    <xf numFmtId="0" fontId="11" fillId="4" borderId="13" xfId="0" applyFont="1" applyFill="1" applyBorder="1" applyAlignment="1">
      <alignment horizontal="left" wrapText="1"/>
    </xf>
    <xf numFmtId="0" fontId="11" fillId="4" borderId="7" xfId="0" applyFont="1" applyFill="1" applyBorder="1" applyAlignment="1">
      <alignment horizontal="left" wrapText="1"/>
    </xf>
    <xf numFmtId="0" fontId="11" fillId="4" borderId="1" xfId="0" applyFont="1" applyFill="1" applyBorder="1" applyAlignment="1">
      <alignment horizontal="left" wrapText="1"/>
    </xf>
    <xf numFmtId="0" fontId="11" fillId="4" borderId="9" xfId="0" applyFont="1" applyFill="1" applyBorder="1" applyAlignment="1">
      <alignment horizontal="left" wrapText="1"/>
    </xf>
    <xf numFmtId="0" fontId="6" fillId="4" borderId="39" xfId="0" applyFont="1" applyFill="1" applyBorder="1" applyAlignment="1">
      <alignment horizontal="center" wrapText="1"/>
    </xf>
    <xf numFmtId="0" fontId="11" fillId="4" borderId="28" xfId="0" applyFont="1" applyFill="1" applyBorder="1" applyAlignment="1">
      <alignment horizontal="left" wrapText="1"/>
    </xf>
    <xf numFmtId="0" fontId="11" fillId="4" borderId="44" xfId="0" applyFont="1" applyFill="1" applyBorder="1" applyAlignment="1">
      <alignment horizontal="left" wrapText="1"/>
    </xf>
    <xf numFmtId="0" fontId="11" fillId="4" borderId="3" xfId="0" applyFont="1" applyFill="1" applyBorder="1" applyAlignment="1">
      <alignment horizontal="left"/>
    </xf>
    <xf numFmtId="0" fontId="10" fillId="4" borderId="8" xfId="0" applyFont="1" applyFill="1" applyBorder="1" applyAlignment="1">
      <alignment horizontal="left"/>
    </xf>
    <xf numFmtId="0" fontId="10" fillId="4" borderId="2" xfId="0" applyFont="1" applyFill="1" applyBorder="1" applyAlignment="1">
      <alignment horizontal="left"/>
    </xf>
    <xf numFmtId="0" fontId="11" fillId="4" borderId="29" xfId="0" applyFont="1" applyFill="1" applyBorder="1" applyAlignment="1">
      <alignment horizontal="left" wrapText="1"/>
    </xf>
    <xf numFmtId="0" fontId="6" fillId="4" borderId="28" xfId="0" applyFont="1" applyFill="1" applyBorder="1" applyAlignment="1">
      <alignment horizontal="center"/>
    </xf>
    <xf numFmtId="0" fontId="6" fillId="4" borderId="34" xfId="0" applyFont="1" applyFill="1" applyBorder="1" applyAlignment="1">
      <alignment horizontal="center"/>
    </xf>
    <xf numFmtId="0" fontId="6" fillId="4" borderId="36" xfId="0" applyFont="1" applyFill="1" applyBorder="1" applyAlignment="1">
      <alignment horizontal="center"/>
    </xf>
    <xf numFmtId="0" fontId="11" fillId="4" borderId="28" xfId="0" applyFont="1" applyFill="1" applyBorder="1" applyAlignment="1">
      <alignment horizontal="left"/>
    </xf>
    <xf numFmtId="0" fontId="11" fillId="4" borderId="34" xfId="0" applyFont="1" applyFill="1" applyBorder="1" applyAlignment="1">
      <alignment horizontal="left"/>
    </xf>
    <xf numFmtId="0" fontId="11" fillId="4" borderId="36" xfId="0" applyFont="1" applyFill="1" applyBorder="1" applyAlignment="1">
      <alignment horizontal="left"/>
    </xf>
    <xf numFmtId="0" fontId="11" fillId="4" borderId="28" xfId="0" applyFont="1" applyFill="1" applyBorder="1" applyAlignment="1">
      <alignment horizontal="left" vertical="top" wrapText="1"/>
    </xf>
    <xf numFmtId="0" fontId="11" fillId="4" borderId="34" xfId="0" applyFont="1" applyFill="1" applyBorder="1" applyAlignment="1">
      <alignment horizontal="left" vertical="top" wrapText="1"/>
    </xf>
    <xf numFmtId="0" fontId="11" fillId="4" borderId="36" xfId="0" applyFont="1" applyFill="1" applyBorder="1" applyAlignment="1">
      <alignment horizontal="left" vertical="top" wrapText="1"/>
    </xf>
    <xf numFmtId="0" fontId="26" fillId="4" borderId="0" xfId="0" applyNumberFormat="1" applyFont="1" applyFill="1" applyBorder="1" applyAlignment="1">
      <alignment horizontal="left" vertical="top" wrapText="1"/>
    </xf>
    <xf numFmtId="0" fontId="26" fillId="4" borderId="11" xfId="0" applyNumberFormat="1" applyFont="1" applyFill="1" applyBorder="1" applyAlignment="1">
      <alignment horizontal="left" vertical="top" wrapText="1"/>
    </xf>
    <xf numFmtId="0" fontId="51" fillId="7" borderId="28" xfId="0" applyFont="1" applyFill="1" applyBorder="1" applyAlignment="1">
      <alignment horizontal="center" vertical="center" wrapText="1"/>
    </xf>
    <xf numFmtId="0" fontId="51" fillId="7" borderId="45" xfId="0" applyFont="1" applyFill="1" applyBorder="1" applyAlignment="1">
      <alignment horizontal="center" vertical="center" wrapText="1"/>
    </xf>
    <xf numFmtId="0" fontId="11" fillId="4" borderId="29" xfId="0" applyFont="1" applyFill="1" applyBorder="1" applyAlignment="1">
      <alignment horizontal="left"/>
    </xf>
    <xf numFmtId="0" fontId="11" fillId="4" borderId="30" xfId="0" applyFont="1" applyFill="1" applyBorder="1" applyAlignment="1">
      <alignment horizontal="left"/>
    </xf>
    <xf numFmtId="0" fontId="100" fillId="7" borderId="43" xfId="0" applyFont="1" applyFill="1" applyBorder="1" applyAlignment="1">
      <alignment horizontal="center" vertical="center" wrapText="1"/>
    </xf>
    <xf numFmtId="0" fontId="100" fillId="7" borderId="6" xfId="0" applyFont="1" applyFill="1" applyBorder="1" applyAlignment="1">
      <alignment horizontal="center" vertical="center" wrapText="1"/>
    </xf>
    <xf numFmtId="0" fontId="92" fillId="7" borderId="40" xfId="0" applyFont="1" applyFill="1" applyBorder="1" applyAlignment="1">
      <alignment horizontal="center" vertical="center" wrapText="1"/>
    </xf>
    <xf numFmtId="0" fontId="92" fillId="7" borderId="13" xfId="0" applyFont="1" applyFill="1" applyBorder="1" applyAlignment="1">
      <alignment horizontal="center" vertical="center" wrapText="1"/>
    </xf>
    <xf numFmtId="0" fontId="92" fillId="7" borderId="7" xfId="0" applyFont="1" applyFill="1" applyBorder="1" applyAlignment="1">
      <alignment horizontal="center" vertical="center" wrapText="1"/>
    </xf>
    <xf numFmtId="0" fontId="92" fillId="7" borderId="9" xfId="0" applyFont="1" applyFill="1" applyBorder="1" applyAlignment="1">
      <alignment horizontal="center" vertical="center" wrapText="1"/>
    </xf>
    <xf numFmtId="0" fontId="25" fillId="4" borderId="28" xfId="0" applyFont="1" applyFill="1" applyBorder="1" applyAlignment="1">
      <alignment horizontal="center"/>
    </xf>
    <xf numFmtId="0" fontId="25" fillId="4" borderId="34" xfId="0" applyFont="1" applyFill="1" applyBorder="1" applyAlignment="1">
      <alignment horizontal="center"/>
    </xf>
    <xf numFmtId="0" fontId="25" fillId="4" borderId="36" xfId="0" applyFont="1" applyFill="1" applyBorder="1" applyAlignment="1">
      <alignment horizontal="center"/>
    </xf>
    <xf numFmtId="0" fontId="8" fillId="4" borderId="3" xfId="0" applyFont="1" applyFill="1" applyBorder="1" applyAlignment="1">
      <alignment horizontal="left" wrapText="1"/>
    </xf>
    <xf numFmtId="0" fontId="8" fillId="4" borderId="8" xfId="0" applyFont="1" applyFill="1" applyBorder="1" applyAlignment="1">
      <alignment horizontal="left" wrapText="1"/>
    </xf>
    <xf numFmtId="0" fontId="8" fillId="4" borderId="2" xfId="0" applyFont="1" applyFill="1" applyBorder="1" applyAlignment="1">
      <alignment horizontal="left" wrapText="1"/>
    </xf>
    <xf numFmtId="0" fontId="10" fillId="4" borderId="4" xfId="0" applyFont="1" applyFill="1" applyBorder="1" applyAlignment="1">
      <alignment horizontal="center" vertical="center"/>
    </xf>
    <xf numFmtId="0" fontId="10" fillId="4" borderId="27" xfId="0" applyFont="1" applyFill="1" applyBorder="1" applyAlignment="1">
      <alignment horizontal="center" vertical="center"/>
    </xf>
    <xf numFmtId="0" fontId="10" fillId="4" borderId="5" xfId="0" applyFont="1" applyFill="1" applyBorder="1" applyAlignment="1">
      <alignment horizontal="center" vertical="center"/>
    </xf>
    <xf numFmtId="0" fontId="10" fillId="4" borderId="10" xfId="0" applyFont="1" applyFill="1" applyBorder="1" applyAlignment="1">
      <alignment horizontal="center" vertical="center"/>
    </xf>
    <xf numFmtId="0" fontId="10" fillId="4" borderId="6" xfId="0" applyFont="1" applyFill="1" applyBorder="1" applyAlignment="1">
      <alignment horizontal="center" vertical="center"/>
    </xf>
    <xf numFmtId="0" fontId="8" fillId="4" borderId="3" xfId="0" applyFont="1" applyFill="1" applyBorder="1" applyAlignment="1">
      <alignment horizontal="left" vertical="top" wrapText="1"/>
    </xf>
    <xf numFmtId="0" fontId="8" fillId="4" borderId="8" xfId="0" applyFont="1" applyFill="1" applyBorder="1" applyAlignment="1">
      <alignment horizontal="left" vertical="top" wrapText="1"/>
    </xf>
    <xf numFmtId="0" fontId="8" fillId="4" borderId="2" xfId="0" applyFont="1" applyFill="1" applyBorder="1" applyAlignment="1">
      <alignment horizontal="left" vertical="top" wrapText="1"/>
    </xf>
    <xf numFmtId="0" fontId="19" fillId="4" borderId="43" xfId="0" applyFont="1" applyFill="1" applyBorder="1" applyAlignment="1">
      <alignment horizontal="center" vertical="center"/>
    </xf>
    <xf numFmtId="0" fontId="19" fillId="4" borderId="10" xfId="0" applyFont="1" applyFill="1" applyBorder="1" applyAlignment="1">
      <alignment horizontal="center" vertical="center"/>
    </xf>
    <xf numFmtId="0" fontId="19" fillId="4" borderId="6" xfId="0" applyFont="1" applyFill="1" applyBorder="1" applyAlignment="1">
      <alignment horizontal="center" vertical="center"/>
    </xf>
    <xf numFmtId="0" fontId="92" fillId="7" borderId="43" xfId="0" applyFont="1" applyFill="1" applyBorder="1" applyAlignment="1">
      <alignment horizontal="center" vertical="center" wrapText="1"/>
    </xf>
    <xf numFmtId="0" fontId="92" fillId="7" borderId="6" xfId="0" applyFont="1" applyFill="1" applyBorder="1" applyAlignment="1">
      <alignment horizontal="center" vertical="center" wrapText="1"/>
    </xf>
    <xf numFmtId="0" fontId="104" fillId="4" borderId="3" xfId="24" applyFont="1" applyFill="1" applyBorder="1" applyAlignment="1">
      <alignment horizontal="left" vertical="center" wrapText="1"/>
    </xf>
    <xf numFmtId="0" fontId="104" fillId="4" borderId="8" xfId="24" applyFont="1" applyFill="1" applyBorder="1" applyAlignment="1">
      <alignment horizontal="left" vertical="center" wrapText="1"/>
    </xf>
    <xf numFmtId="0" fontId="104" fillId="4" borderId="2" xfId="24" applyFont="1" applyFill="1" applyBorder="1" applyAlignment="1">
      <alignment horizontal="left" vertical="center" wrapText="1"/>
    </xf>
    <xf numFmtId="0" fontId="104" fillId="4" borderId="5" xfId="24" applyFont="1" applyFill="1" applyBorder="1" applyAlignment="1">
      <alignment horizontal="center" vertical="center" wrapText="1"/>
    </xf>
    <xf numFmtId="0" fontId="104" fillId="4" borderId="10" xfId="24" applyFont="1" applyFill="1" applyBorder="1" applyAlignment="1">
      <alignment horizontal="center" vertical="center" wrapText="1"/>
    </xf>
    <xf numFmtId="0" fontId="104" fillId="4" borderId="6" xfId="24" applyFont="1" applyFill="1" applyBorder="1" applyAlignment="1">
      <alignment horizontal="center" vertical="center" wrapText="1"/>
    </xf>
    <xf numFmtId="0" fontId="48" fillId="4" borderId="5" xfId="24" applyFont="1" applyFill="1" applyBorder="1" applyAlignment="1">
      <alignment horizontal="center" vertical="center" wrapText="1"/>
    </xf>
    <xf numFmtId="0" fontId="48" fillId="4" borderId="10" xfId="24" applyFont="1" applyFill="1" applyBorder="1" applyAlignment="1">
      <alignment horizontal="center" vertical="center" wrapText="1"/>
    </xf>
    <xf numFmtId="0" fontId="48" fillId="4" borderId="6" xfId="24" applyFont="1" applyFill="1" applyBorder="1" applyAlignment="1">
      <alignment horizontal="center" vertical="center" wrapText="1"/>
    </xf>
    <xf numFmtId="0" fontId="104" fillId="4" borderId="3" xfId="24" applyFont="1" applyFill="1" applyBorder="1" applyAlignment="1">
      <alignment horizontal="center" vertical="center" wrapText="1"/>
    </xf>
    <xf numFmtId="0" fontId="104" fillId="4" borderId="8" xfId="24" applyFont="1" applyFill="1" applyBorder="1" applyAlignment="1">
      <alignment horizontal="center" vertical="center" wrapText="1"/>
    </xf>
    <xf numFmtId="0" fontId="104" fillId="4" borderId="2" xfId="24" applyFont="1" applyFill="1" applyBorder="1" applyAlignment="1">
      <alignment horizontal="center" vertical="center" wrapText="1"/>
    </xf>
    <xf numFmtId="0" fontId="90" fillId="4" borderId="0" xfId="12" applyFont="1" applyFill="1" applyAlignment="1">
      <alignment horizontal="left" wrapText="1"/>
    </xf>
    <xf numFmtId="0" fontId="92" fillId="7" borderId="39" xfId="0" applyFont="1" applyFill="1" applyBorder="1" applyAlignment="1">
      <alignment horizontal="center" vertical="center" wrapText="1"/>
    </xf>
    <xf numFmtId="0" fontId="68" fillId="7" borderId="39" xfId="0" applyFont="1" applyFill="1" applyBorder="1" applyAlignment="1">
      <alignment horizontal="center" vertical="center" wrapText="1"/>
    </xf>
    <xf numFmtId="0" fontId="103" fillId="7" borderId="40" xfId="0" applyFont="1" applyFill="1" applyBorder="1" applyAlignment="1">
      <alignment horizontal="center" vertical="center" wrapText="1"/>
    </xf>
    <xf numFmtId="0" fontId="103" fillId="7" borderId="13" xfId="0" applyFont="1" applyFill="1" applyBorder="1" applyAlignment="1">
      <alignment horizontal="center" vertical="center" wrapText="1"/>
    </xf>
    <xf numFmtId="0" fontId="103" fillId="7" borderId="7" xfId="0" applyFont="1" applyFill="1" applyBorder="1" applyAlignment="1">
      <alignment horizontal="center" vertical="center" wrapText="1"/>
    </xf>
    <xf numFmtId="0" fontId="103" fillId="7" borderId="9" xfId="0" applyFont="1" applyFill="1" applyBorder="1" applyAlignment="1">
      <alignment horizontal="center" vertical="center" wrapText="1"/>
    </xf>
    <xf numFmtId="0" fontId="68" fillId="7" borderId="43" xfId="0" applyFont="1" applyFill="1" applyBorder="1" applyAlignment="1">
      <alignment horizontal="center" vertical="center" wrapText="1"/>
    </xf>
    <xf numFmtId="0" fontId="68" fillId="7" borderId="6" xfId="0" applyFont="1" applyFill="1" applyBorder="1" applyAlignment="1">
      <alignment horizontal="center" vertical="center" wrapText="1"/>
    </xf>
    <xf numFmtId="0" fontId="61" fillId="7" borderId="43" xfId="0" applyFont="1" applyFill="1" applyBorder="1" applyAlignment="1">
      <alignment horizontal="center" vertical="center" wrapText="1"/>
    </xf>
    <xf numFmtId="0" fontId="61" fillId="7" borderId="6" xfId="0" applyFont="1" applyFill="1" applyBorder="1" applyAlignment="1">
      <alignment horizontal="center" vertical="center" wrapText="1"/>
    </xf>
    <xf numFmtId="0" fontId="12" fillId="4" borderId="40" xfId="0" applyFont="1" applyFill="1" applyBorder="1" applyAlignment="1">
      <alignment horizontal="left" vertical="top" wrapText="1"/>
    </xf>
    <xf numFmtId="0" fontId="12" fillId="4" borderId="8" xfId="0" applyFont="1" applyFill="1" applyBorder="1" applyAlignment="1">
      <alignment horizontal="left" vertical="top" wrapText="1"/>
    </xf>
    <xf numFmtId="0" fontId="89" fillId="4" borderId="5" xfId="24" applyFont="1" applyFill="1" applyBorder="1" applyAlignment="1">
      <alignment horizontal="center" vertical="center" wrapText="1"/>
    </xf>
    <xf numFmtId="0" fontId="89" fillId="4" borderId="10" xfId="24" applyFont="1" applyFill="1" applyBorder="1" applyAlignment="1">
      <alignment horizontal="center" vertical="center" wrapText="1"/>
    </xf>
    <xf numFmtId="0" fontId="89" fillId="4" borderId="6" xfId="24" applyFont="1" applyFill="1" applyBorder="1" applyAlignment="1">
      <alignment horizontal="center" vertical="center" wrapText="1"/>
    </xf>
    <xf numFmtId="0" fontId="89" fillId="4" borderId="27" xfId="24" applyFont="1" applyFill="1" applyBorder="1" applyAlignment="1">
      <alignment horizontal="center" vertical="center" wrapText="1"/>
    </xf>
    <xf numFmtId="0" fontId="12" fillId="4" borderId="7" xfId="0" applyFont="1" applyFill="1" applyBorder="1" applyAlignment="1">
      <alignment horizontal="left" vertical="top" wrapText="1"/>
    </xf>
    <xf numFmtId="0" fontId="12" fillId="4" borderId="44" xfId="0" applyFont="1" applyFill="1" applyBorder="1" applyAlignment="1">
      <alignment horizontal="left" vertical="top" wrapText="1"/>
    </xf>
    <xf numFmtId="0" fontId="89" fillId="4" borderId="3" xfId="24" applyFont="1" applyFill="1" applyBorder="1" applyAlignment="1">
      <alignment horizontal="center" vertical="center" wrapText="1"/>
    </xf>
    <xf numFmtId="0" fontId="89" fillId="4" borderId="8" xfId="24" applyFont="1" applyFill="1" applyBorder="1" applyAlignment="1">
      <alignment horizontal="center" vertical="center" wrapText="1"/>
    </xf>
    <xf numFmtId="0" fontId="89" fillId="4" borderId="2" xfId="24" applyFont="1" applyFill="1" applyBorder="1" applyAlignment="1">
      <alignment horizontal="center" vertical="center" wrapText="1"/>
    </xf>
    <xf numFmtId="0" fontId="12" fillId="4" borderId="28" xfId="0" applyFont="1" applyFill="1" applyBorder="1" applyAlignment="1">
      <alignment horizontal="left" vertical="top" wrapText="1"/>
    </xf>
    <xf numFmtId="170" fontId="26" fillId="4" borderId="35" xfId="0" applyNumberFormat="1" applyFont="1" applyFill="1" applyBorder="1" applyAlignment="1" applyProtection="1">
      <alignment horizontal="center" vertical="center"/>
    </xf>
    <xf numFmtId="170" fontId="26" fillId="4" borderId="10" xfId="0" applyNumberFormat="1" applyFont="1" applyFill="1" applyBorder="1" applyAlignment="1" applyProtection="1">
      <alignment horizontal="center" vertical="center"/>
    </xf>
    <xf numFmtId="170" fontId="26" fillId="4" borderId="6" xfId="0" applyNumberFormat="1" applyFont="1" applyFill="1" applyBorder="1" applyAlignment="1" applyProtection="1">
      <alignment horizontal="center" vertical="center"/>
    </xf>
    <xf numFmtId="0" fontId="89" fillId="4" borderId="35" xfId="24" applyFont="1" applyFill="1" applyBorder="1" applyAlignment="1">
      <alignment horizontal="center" vertical="center" wrapText="1"/>
    </xf>
    <xf numFmtId="0" fontId="89" fillId="4" borderId="31" xfId="24" applyFont="1" applyFill="1" applyBorder="1" applyAlignment="1">
      <alignment horizontal="center" vertical="center" wrapText="1"/>
    </xf>
    <xf numFmtId="0" fontId="89" fillId="4" borderId="37" xfId="24" applyFont="1" applyFill="1" applyBorder="1" applyAlignment="1">
      <alignment horizontal="center" vertical="center" wrapText="1"/>
    </xf>
    <xf numFmtId="0" fontId="89" fillId="4" borderId="13" xfId="24" applyFont="1" applyFill="1" applyBorder="1" applyAlignment="1">
      <alignment horizontal="center" vertical="center" wrapText="1"/>
    </xf>
    <xf numFmtId="0" fontId="89" fillId="4" borderId="12" xfId="24" applyFont="1" applyFill="1" applyBorder="1" applyAlignment="1">
      <alignment horizontal="center" vertical="center" wrapText="1"/>
    </xf>
    <xf numFmtId="0" fontId="89" fillId="4" borderId="0" xfId="24" applyFont="1" applyFill="1" applyBorder="1" applyAlignment="1">
      <alignment horizontal="center" vertical="center" wrapText="1"/>
    </xf>
    <xf numFmtId="0" fontId="89" fillId="4" borderId="11" xfId="24" applyFont="1" applyFill="1" applyBorder="1" applyAlignment="1">
      <alignment horizontal="center" vertical="center" wrapText="1"/>
    </xf>
    <xf numFmtId="0" fontId="89" fillId="4" borderId="7" xfId="24" applyFont="1" applyFill="1" applyBorder="1" applyAlignment="1">
      <alignment horizontal="center" vertical="center" wrapText="1"/>
    </xf>
    <xf numFmtId="0" fontId="89" fillId="4" borderId="1" xfId="24" applyFont="1" applyFill="1" applyBorder="1" applyAlignment="1">
      <alignment horizontal="center" vertical="center" wrapText="1"/>
    </xf>
    <xf numFmtId="0" fontId="89" fillId="4" borderId="9" xfId="24" applyFont="1" applyFill="1" applyBorder="1" applyAlignment="1">
      <alignment horizontal="center" vertical="center" wrapText="1"/>
    </xf>
    <xf numFmtId="0" fontId="26" fillId="4" borderId="28" xfId="0" applyFont="1" applyFill="1" applyBorder="1" applyAlignment="1">
      <alignment horizontal="center"/>
    </xf>
    <xf numFmtId="0" fontId="26" fillId="4" borderId="34" xfId="0" applyFont="1" applyFill="1" applyBorder="1" applyAlignment="1">
      <alignment horizontal="center"/>
    </xf>
    <xf numFmtId="0" fontId="26" fillId="4" borderId="36" xfId="0" applyFont="1" applyFill="1" applyBorder="1" applyAlignment="1">
      <alignment horizontal="center"/>
    </xf>
    <xf numFmtId="170" fontId="26" fillId="4" borderId="27" xfId="0" applyNumberFormat="1" applyFont="1" applyFill="1" applyBorder="1" applyAlignment="1" applyProtection="1">
      <alignment horizontal="center" vertical="center"/>
    </xf>
    <xf numFmtId="2" fontId="10" fillId="4" borderId="4" xfId="13" applyNumberFormat="1" applyFont="1" applyFill="1" applyBorder="1" applyAlignment="1">
      <alignment horizontal="center" vertical="center"/>
    </xf>
    <xf numFmtId="0" fontId="103" fillId="7" borderId="41" xfId="0" applyFont="1" applyFill="1" applyBorder="1" applyAlignment="1">
      <alignment horizontal="center" vertical="center" wrapText="1"/>
    </xf>
    <xf numFmtId="0" fontId="103" fillId="7" borderId="1" xfId="0" applyFont="1" applyFill="1" applyBorder="1" applyAlignment="1">
      <alignment horizontal="center" vertical="center" wrapText="1"/>
    </xf>
    <xf numFmtId="0" fontId="103" fillId="7" borderId="28" xfId="0" applyFont="1" applyFill="1" applyBorder="1" applyAlignment="1">
      <alignment horizontal="center" vertical="center" wrapText="1"/>
    </xf>
    <xf numFmtId="0" fontId="103" fillId="7" borderId="45" xfId="0" applyFont="1" applyFill="1" applyBorder="1" applyAlignment="1">
      <alignment horizontal="center" vertical="center" wrapText="1"/>
    </xf>
    <xf numFmtId="0" fontId="103" fillId="7" borderId="43" xfId="0" applyFont="1" applyFill="1" applyBorder="1" applyAlignment="1">
      <alignment horizontal="center" vertical="center" wrapText="1"/>
    </xf>
    <xf numFmtId="0" fontId="103" fillId="7" borderId="6" xfId="0" applyFont="1" applyFill="1" applyBorder="1" applyAlignment="1">
      <alignment horizontal="center" vertical="center" wrapText="1"/>
    </xf>
    <xf numFmtId="0" fontId="12" fillId="4" borderId="40" xfId="13" applyFont="1" applyFill="1" applyBorder="1" applyAlignment="1">
      <alignment horizontal="left" vertical="center" wrapText="1"/>
    </xf>
    <xf numFmtId="0" fontId="25" fillId="4" borderId="8" xfId="13" applyFont="1" applyFill="1" applyBorder="1" applyAlignment="1">
      <alignment vertical="center" wrapText="1"/>
    </xf>
    <xf numFmtId="0" fontId="12" fillId="4" borderId="7" xfId="13" applyFont="1" applyFill="1" applyBorder="1" applyAlignment="1">
      <alignment horizontal="left" vertical="center" wrapText="1"/>
    </xf>
    <xf numFmtId="0" fontId="12" fillId="4" borderId="0" xfId="13" applyFont="1" applyFill="1" applyBorder="1" applyAlignment="1">
      <alignment horizontal="left" vertical="center" wrapText="1"/>
    </xf>
    <xf numFmtId="0" fontId="25" fillId="4" borderId="0" xfId="13" applyFont="1" applyFill="1" applyBorder="1" applyAlignment="1">
      <alignment vertical="center" wrapText="1"/>
    </xf>
    <xf numFmtId="0" fontId="12" fillId="5" borderId="15" xfId="11" applyFont="1" applyFill="1" applyBorder="1" applyAlignment="1">
      <alignment horizontal="center" vertical="center" wrapText="1"/>
    </xf>
    <xf numFmtId="0" fontId="12" fillId="5" borderId="0" xfId="11" applyFont="1" applyFill="1" applyBorder="1" applyAlignment="1">
      <alignment horizontal="center" vertical="center" wrapText="1"/>
    </xf>
    <xf numFmtId="0" fontId="36" fillId="4" borderId="4" xfId="11" applyFont="1" applyFill="1" applyBorder="1" applyAlignment="1">
      <alignment horizontal="center" vertical="center"/>
    </xf>
    <xf numFmtId="0" fontId="32" fillId="4" borderId="4" xfId="11" applyFont="1" applyFill="1" applyBorder="1" applyAlignment="1">
      <alignment horizontal="center" vertical="center" wrapText="1"/>
    </xf>
    <xf numFmtId="0" fontId="12" fillId="5" borderId="17" xfId="11" applyFont="1" applyFill="1" applyBorder="1" applyAlignment="1">
      <alignment horizontal="center" vertical="center" wrapText="1"/>
    </xf>
    <xf numFmtId="0" fontId="36" fillId="4" borderId="18" xfId="11" applyFont="1" applyFill="1" applyBorder="1" applyAlignment="1">
      <alignment horizontal="center" vertical="center"/>
    </xf>
    <xf numFmtId="0" fontId="36" fillId="4" borderId="10" xfId="11" applyFont="1" applyFill="1" applyBorder="1" applyAlignment="1">
      <alignment horizontal="center" vertical="center"/>
    </xf>
    <xf numFmtId="0" fontId="36" fillId="4" borderId="22" xfId="11" applyFont="1" applyFill="1" applyBorder="1" applyAlignment="1">
      <alignment horizontal="center" vertical="center"/>
    </xf>
    <xf numFmtId="0" fontId="12" fillId="4" borderId="44" xfId="11" applyFont="1" applyFill="1" applyBorder="1" applyAlignment="1">
      <alignment horizontal="center" vertical="center" wrapText="1"/>
    </xf>
    <xf numFmtId="0" fontId="65" fillId="4" borderId="0" xfId="11" applyFont="1" applyFill="1" applyBorder="1" applyAlignment="1">
      <alignment horizontal="left" vertical="center"/>
    </xf>
    <xf numFmtId="0" fontId="67" fillId="4" borderId="0" xfId="11" applyFont="1" applyFill="1" applyBorder="1" applyAlignment="1">
      <alignment horizontal="right" vertical="center"/>
    </xf>
    <xf numFmtId="0" fontId="76" fillId="4" borderId="0" xfId="11" applyFont="1" applyFill="1" applyBorder="1" applyAlignment="1">
      <alignment horizontal="right" vertical="center"/>
    </xf>
    <xf numFmtId="0" fontId="68" fillId="7" borderId="28" xfId="0" applyFont="1" applyFill="1" applyBorder="1" applyAlignment="1">
      <alignment horizontal="center" vertical="center" wrapText="1"/>
    </xf>
    <xf numFmtId="0" fontId="68" fillId="7" borderId="45" xfId="0" applyFont="1" applyFill="1" applyBorder="1" applyAlignment="1">
      <alignment horizontal="center" vertical="center" wrapText="1"/>
    </xf>
  </cellXfs>
  <cellStyles count="38">
    <cellStyle name="_ET_STYLE_NoName_00_" xfId="1"/>
    <cellStyle name="_ET_STYLE_NoName_00__ControlSystemSummary_2010128" xfId="2"/>
    <cellStyle name="_ET_STYLE_NoName_00__FCUPAHUProductsList_最新_" xfId="3"/>
    <cellStyle name="_ET_STYLE_NoName_00__GREE_CAC_air_cooled_Scroll_chiller_Mini_Chiller" xfId="4"/>
    <cellStyle name="_ET_STYLE_NoName_00__热水机" xfId="5"/>
    <cellStyle name="0,0_x000d__x000a_NA_x000d__x000a_" xfId="6"/>
    <cellStyle name="0,0_x000d__x000a_NA_x000d__x000a_ 2" xfId="7"/>
    <cellStyle name="0,0_x005f_x000d__x000a_NA_x005f_x000d__x000a_" xfId="8"/>
    <cellStyle name="Komma 2" xfId="34"/>
    <cellStyle name="Link 2" xfId="35"/>
    <cellStyle name="Normal 2" xfId="32"/>
    <cellStyle name="Normal 3" xfId="36"/>
    <cellStyle name="Normal 4" xfId="31"/>
    <cellStyle name="Normal_MEX " xfId="9"/>
    <cellStyle name="Standard_ACCESSORIES" xfId="10"/>
    <cellStyle name="Ugyldig 2" xfId="33"/>
    <cellStyle name="Обычный" xfId="0" builtinId="0"/>
    <cellStyle name="Обычный 2" xfId="11"/>
    <cellStyle name="Обычный 2 2" xfId="30"/>
    <cellStyle name="Обычный 3" xfId="12"/>
    <cellStyle name="Обычный 4" xfId="13"/>
    <cellStyle name="Обычный 5" xfId="14"/>
    <cellStyle name="Обычный 6" xfId="28"/>
    <cellStyle name="Обычный 7" xfId="29"/>
    <cellStyle name="Обычный 8" xfId="37"/>
    <cellStyle name="Процентный" xfId="15" builtinId="5"/>
    <cellStyle name="Процентный 2" xfId="16"/>
    <cellStyle name="Процентный 3" xfId="17"/>
    <cellStyle name="Стиль 1" xfId="18"/>
    <cellStyle name="Финансовый" xfId="19" builtinId="3"/>
    <cellStyle name="Финансовый [0] 2" xfId="20"/>
    <cellStyle name="Финансовый 2" xfId="21"/>
    <cellStyle name="一般_G430" xfId="22"/>
    <cellStyle name="常规 12 2" xfId="27"/>
    <cellStyle name="常规 2" xfId="23"/>
    <cellStyle name="常规 29 2 16" xfId="26"/>
    <cellStyle name="常规_2008 Pricing_GMV R410a_Before August 2008_USD_2009 GREE CAC Pricing for Q4 season_Valid thru Nov 2009" xfId="24"/>
    <cellStyle name="標準 3" xfId="25"/>
  </cellStyles>
  <dxfs count="0"/>
  <tableStyles count="0" defaultTableStyle="TableStyleMedium2" defaultPivotStyle="PivotStyleLight16"/>
  <colors>
    <mruColors>
      <color rgb="FFA7A9AB"/>
      <color rgb="FF9D0A0E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jpeg"/><Relationship Id="rId3" Type="http://schemas.openxmlformats.org/officeDocument/2006/relationships/image" Target="../media/image21.png"/><Relationship Id="rId7" Type="http://schemas.openxmlformats.org/officeDocument/2006/relationships/image" Target="../media/image25.jpeg"/><Relationship Id="rId12" Type="http://schemas.openxmlformats.org/officeDocument/2006/relationships/image" Target="../media/image30.png"/><Relationship Id="rId2" Type="http://schemas.openxmlformats.org/officeDocument/2006/relationships/image" Target="../media/image1.png"/><Relationship Id="rId1" Type="http://schemas.openxmlformats.org/officeDocument/2006/relationships/image" Target="../media/image20.jpeg"/><Relationship Id="rId6" Type="http://schemas.openxmlformats.org/officeDocument/2006/relationships/image" Target="../media/image24.jpeg"/><Relationship Id="rId11" Type="http://schemas.openxmlformats.org/officeDocument/2006/relationships/image" Target="../media/image29.jpeg"/><Relationship Id="rId5" Type="http://schemas.openxmlformats.org/officeDocument/2006/relationships/image" Target="../media/image23.jpeg"/><Relationship Id="rId10" Type="http://schemas.openxmlformats.org/officeDocument/2006/relationships/image" Target="../media/image28.jpeg"/><Relationship Id="rId4" Type="http://schemas.openxmlformats.org/officeDocument/2006/relationships/image" Target="../media/image22.png"/><Relationship Id="rId9" Type="http://schemas.openxmlformats.org/officeDocument/2006/relationships/image" Target="../media/image27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2.jpeg"/><Relationship Id="rId2" Type="http://schemas.openxmlformats.org/officeDocument/2006/relationships/image" Target="../media/image31.jpeg"/><Relationship Id="rId1" Type="http://schemas.openxmlformats.org/officeDocument/2006/relationships/image" Target="../media/image1.png"/><Relationship Id="rId6" Type="http://schemas.openxmlformats.org/officeDocument/2006/relationships/image" Target="../media/image7.png"/><Relationship Id="rId5" Type="http://schemas.openxmlformats.org/officeDocument/2006/relationships/image" Target="../media/image34.jpeg"/><Relationship Id="rId4" Type="http://schemas.openxmlformats.org/officeDocument/2006/relationships/image" Target="../media/image33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1.jpeg"/><Relationship Id="rId13" Type="http://schemas.openxmlformats.org/officeDocument/2006/relationships/image" Target="../media/image46.png"/><Relationship Id="rId3" Type="http://schemas.openxmlformats.org/officeDocument/2006/relationships/image" Target="../media/image37.emf"/><Relationship Id="rId7" Type="http://schemas.openxmlformats.org/officeDocument/2006/relationships/image" Target="../media/image40.png"/><Relationship Id="rId12" Type="http://schemas.openxmlformats.org/officeDocument/2006/relationships/image" Target="../media/image45.jpeg"/><Relationship Id="rId2" Type="http://schemas.openxmlformats.org/officeDocument/2006/relationships/image" Target="../media/image36.emf"/><Relationship Id="rId1" Type="http://schemas.openxmlformats.org/officeDocument/2006/relationships/image" Target="../media/image35.emf"/><Relationship Id="rId6" Type="http://schemas.openxmlformats.org/officeDocument/2006/relationships/image" Target="../media/image39.png"/><Relationship Id="rId11" Type="http://schemas.openxmlformats.org/officeDocument/2006/relationships/image" Target="../media/image44.png"/><Relationship Id="rId5" Type="http://schemas.openxmlformats.org/officeDocument/2006/relationships/image" Target="../media/image38.jpeg"/><Relationship Id="rId10" Type="http://schemas.openxmlformats.org/officeDocument/2006/relationships/image" Target="../media/image43.jpeg"/><Relationship Id="rId4" Type="http://schemas.openxmlformats.org/officeDocument/2006/relationships/image" Target="../media/image1.png"/><Relationship Id="rId9" Type="http://schemas.openxmlformats.org/officeDocument/2006/relationships/image" Target="../media/image42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51.jpeg"/><Relationship Id="rId13" Type="http://schemas.openxmlformats.org/officeDocument/2006/relationships/image" Target="../media/image56.png"/><Relationship Id="rId3" Type="http://schemas.openxmlformats.org/officeDocument/2006/relationships/image" Target="../media/image47.png"/><Relationship Id="rId7" Type="http://schemas.openxmlformats.org/officeDocument/2006/relationships/image" Target="../media/image1.png"/><Relationship Id="rId12" Type="http://schemas.openxmlformats.org/officeDocument/2006/relationships/image" Target="../media/image55.png"/><Relationship Id="rId2" Type="http://schemas.openxmlformats.org/officeDocument/2006/relationships/image" Target="../media/image35.emf"/><Relationship Id="rId1" Type="http://schemas.openxmlformats.org/officeDocument/2006/relationships/image" Target="../media/image37.emf"/><Relationship Id="rId6" Type="http://schemas.openxmlformats.org/officeDocument/2006/relationships/image" Target="../media/image50.png"/><Relationship Id="rId11" Type="http://schemas.openxmlformats.org/officeDocument/2006/relationships/image" Target="../media/image54.png"/><Relationship Id="rId5" Type="http://schemas.openxmlformats.org/officeDocument/2006/relationships/image" Target="../media/image49.png"/><Relationship Id="rId10" Type="http://schemas.openxmlformats.org/officeDocument/2006/relationships/image" Target="../media/image53.png"/><Relationship Id="rId4" Type="http://schemas.openxmlformats.org/officeDocument/2006/relationships/image" Target="../media/image48.png"/><Relationship Id="rId9" Type="http://schemas.openxmlformats.org/officeDocument/2006/relationships/image" Target="../media/image52.png"/><Relationship Id="rId14" Type="http://schemas.openxmlformats.org/officeDocument/2006/relationships/image" Target="../media/image46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9.png"/><Relationship Id="rId2" Type="http://schemas.openxmlformats.org/officeDocument/2006/relationships/image" Target="../media/image58.png"/><Relationship Id="rId1" Type="http://schemas.openxmlformats.org/officeDocument/2006/relationships/image" Target="../media/image57.png"/><Relationship Id="rId4" Type="http://schemas.openxmlformats.org/officeDocument/2006/relationships/image" Target="../media/image60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68.png"/><Relationship Id="rId3" Type="http://schemas.openxmlformats.org/officeDocument/2006/relationships/image" Target="../media/image63.jpeg"/><Relationship Id="rId7" Type="http://schemas.openxmlformats.org/officeDocument/2006/relationships/image" Target="../media/image67.png"/><Relationship Id="rId2" Type="http://schemas.openxmlformats.org/officeDocument/2006/relationships/image" Target="../media/image62.jpeg"/><Relationship Id="rId1" Type="http://schemas.openxmlformats.org/officeDocument/2006/relationships/image" Target="../media/image61.png"/><Relationship Id="rId6" Type="http://schemas.openxmlformats.org/officeDocument/2006/relationships/image" Target="../media/image66.png"/><Relationship Id="rId5" Type="http://schemas.openxmlformats.org/officeDocument/2006/relationships/image" Target="../media/image65.jpeg"/><Relationship Id="rId4" Type="http://schemas.openxmlformats.org/officeDocument/2006/relationships/image" Target="../media/image6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1.jpeg"/><Relationship Id="rId2" Type="http://schemas.openxmlformats.org/officeDocument/2006/relationships/image" Target="../media/image70.jpeg"/><Relationship Id="rId1" Type="http://schemas.openxmlformats.org/officeDocument/2006/relationships/image" Target="../media/image69.png"/><Relationship Id="rId4" Type="http://schemas.openxmlformats.org/officeDocument/2006/relationships/image" Target="../media/image7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923191</xdr:colOff>
      <xdr:row>11</xdr:row>
      <xdr:rowOff>67621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771076" cy="2133813"/>
        </a:xfrm>
        <a:prstGeom prst="rect">
          <a:avLst/>
        </a:prstGeom>
      </xdr:spPr>
    </xdr:pic>
    <xdr:clientData/>
  </xdr:twoCellAnchor>
  <xdr:twoCellAnchor>
    <xdr:from>
      <xdr:col>11</xdr:col>
      <xdr:colOff>167472</xdr:colOff>
      <xdr:row>5</xdr:row>
      <xdr:rowOff>136071</xdr:rowOff>
    </xdr:from>
    <xdr:to>
      <xdr:col>12</xdr:col>
      <xdr:colOff>453222</xdr:colOff>
      <xdr:row>11</xdr:row>
      <xdr:rowOff>186313</xdr:rowOff>
    </xdr:to>
    <xdr:sp macro="" textlink="">
      <xdr:nvSpPr>
        <xdr:cNvPr id="140" name="Скругленная прямоугольная выноска 139"/>
        <xdr:cNvSpPr/>
      </xdr:nvSpPr>
      <xdr:spPr>
        <a:xfrm>
          <a:off x="14982510" y="1161840"/>
          <a:ext cx="1985597" cy="1090665"/>
        </a:xfrm>
        <a:prstGeom prst="wedgeRoundRectCallout">
          <a:avLst>
            <a:gd name="adj1" fmla="val -55232"/>
            <a:gd name="adj2" fmla="val 66858"/>
            <a:gd name="adj3" fmla="val 16667"/>
          </a:avLst>
        </a:prstGeom>
        <a:solidFill>
          <a:schemeClr val="bg1"/>
        </a:solidFill>
        <a:ln>
          <a:solidFill>
            <a:srgbClr val="9D0A0E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200" b="1">
              <a:solidFill>
                <a:srgbClr val="9D0A0E"/>
              </a:solidFill>
              <a:latin typeface="Arial" panose="020B0604020202020204" pitchFamily="34" charset="0"/>
              <a:cs typeface="Arial" panose="020B0604020202020204" pitchFamily="34" charset="0"/>
            </a:rPr>
            <a:t>Укажите, пожалуйста,</a:t>
          </a:r>
          <a:r>
            <a:rPr lang="ru-RU" sz="1200" b="1" baseline="0">
              <a:solidFill>
                <a:srgbClr val="9D0A0E"/>
              </a:solidFill>
              <a:latin typeface="Arial" panose="020B0604020202020204" pitchFamily="34" charset="0"/>
              <a:cs typeface="Arial" panose="020B0604020202020204" pitchFamily="34" charset="0"/>
            </a:rPr>
            <a:t> процент Вашей скидки</a:t>
          </a:r>
          <a:endParaRPr lang="ru-RU" sz="1200" b="1">
            <a:solidFill>
              <a:srgbClr val="9D0A0E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102577</xdr:colOff>
      <xdr:row>16</xdr:row>
      <xdr:rowOff>43961</xdr:rowOff>
    </xdr:from>
    <xdr:to>
      <xdr:col>1</xdr:col>
      <xdr:colOff>1980364</xdr:colOff>
      <xdr:row>16</xdr:row>
      <xdr:rowOff>633629</xdr:rowOff>
    </xdr:to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577" y="4132384"/>
          <a:ext cx="1877787" cy="589668"/>
        </a:xfrm>
        <a:prstGeom prst="rect">
          <a:avLst/>
        </a:prstGeom>
      </xdr:spPr>
    </xdr:pic>
    <xdr:clientData/>
  </xdr:twoCellAnchor>
  <xdr:twoCellAnchor editAs="oneCell">
    <xdr:from>
      <xdr:col>1</xdr:col>
      <xdr:colOff>73268</xdr:colOff>
      <xdr:row>17</xdr:row>
      <xdr:rowOff>366346</xdr:rowOff>
    </xdr:from>
    <xdr:to>
      <xdr:col>1</xdr:col>
      <xdr:colOff>2401729</xdr:colOff>
      <xdr:row>20</xdr:row>
      <xdr:rowOff>205155</xdr:rowOff>
    </xdr:to>
    <xdr:pic>
      <xdr:nvPicPr>
        <xdr:cNvPr id="149" name="Рисунок 14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3268" y="5202115"/>
          <a:ext cx="2328461" cy="108438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</xdr:col>
      <xdr:colOff>87923</xdr:colOff>
      <xdr:row>22</xdr:row>
      <xdr:rowOff>556847</xdr:rowOff>
    </xdr:from>
    <xdr:to>
      <xdr:col>1</xdr:col>
      <xdr:colOff>2427565</xdr:colOff>
      <xdr:row>28</xdr:row>
      <xdr:rowOff>10468</xdr:rowOff>
    </xdr:to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923" y="7781193"/>
          <a:ext cx="2339642" cy="1578429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1</xdr:col>
      <xdr:colOff>2367639</xdr:colOff>
      <xdr:row>33</xdr:row>
      <xdr:rowOff>84782</xdr:rowOff>
    </xdr:to>
    <xdr:pic>
      <xdr:nvPicPr>
        <xdr:cNvPr id="151" name="Рисунок 150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906000"/>
          <a:ext cx="2367639" cy="118382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117231</xdr:colOff>
      <xdr:row>34</xdr:row>
      <xdr:rowOff>58616</xdr:rowOff>
    </xdr:from>
    <xdr:to>
      <xdr:col>1</xdr:col>
      <xdr:colOff>1995018</xdr:colOff>
      <xdr:row>34</xdr:row>
      <xdr:rowOff>657809</xdr:rowOff>
    </xdr:to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231" y="10829193"/>
          <a:ext cx="1877787" cy="599193"/>
        </a:xfrm>
        <a:prstGeom prst="rect">
          <a:avLst/>
        </a:prstGeom>
      </xdr:spPr>
    </xdr:pic>
    <xdr:clientData/>
  </xdr:twoCellAnchor>
  <xdr:twoCellAnchor editAs="oneCell">
    <xdr:from>
      <xdr:col>1</xdr:col>
      <xdr:colOff>138166</xdr:colOff>
      <xdr:row>35</xdr:row>
      <xdr:rowOff>188405</xdr:rowOff>
    </xdr:from>
    <xdr:to>
      <xdr:col>1</xdr:col>
      <xdr:colOff>2226166</xdr:colOff>
      <xdr:row>39</xdr:row>
      <xdr:rowOff>78680</xdr:rowOff>
    </xdr:to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8166" y="11647713"/>
          <a:ext cx="2088000" cy="82812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</xdr:col>
      <xdr:colOff>14654</xdr:colOff>
      <xdr:row>39</xdr:row>
      <xdr:rowOff>190500</xdr:rowOff>
    </xdr:from>
    <xdr:to>
      <xdr:col>1</xdr:col>
      <xdr:colOff>820616</xdr:colOff>
      <xdr:row>42</xdr:row>
      <xdr:rowOff>84126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654" y="12587654"/>
          <a:ext cx="805962" cy="59701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1307333</xdr:colOff>
      <xdr:row>40</xdr:row>
      <xdr:rowOff>64614</xdr:rowOff>
    </xdr:from>
    <xdr:to>
      <xdr:col>1</xdr:col>
      <xdr:colOff>1835685</xdr:colOff>
      <xdr:row>41</xdr:row>
      <xdr:rowOff>225095</xdr:rowOff>
    </xdr:to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7333" y="12696229"/>
          <a:ext cx="528352" cy="394943"/>
        </a:xfrm>
        <a:prstGeom prst="rect">
          <a:avLst/>
        </a:prstGeom>
      </xdr:spPr>
    </xdr:pic>
    <xdr:clientData/>
  </xdr:twoCellAnchor>
  <xdr:twoCellAnchor editAs="oneCell">
    <xdr:from>
      <xdr:col>1</xdr:col>
      <xdr:colOff>234461</xdr:colOff>
      <xdr:row>42</xdr:row>
      <xdr:rowOff>607785</xdr:rowOff>
    </xdr:from>
    <xdr:to>
      <xdr:col>1</xdr:col>
      <xdr:colOff>2212730</xdr:colOff>
      <xdr:row>47</xdr:row>
      <xdr:rowOff>80247</xdr:rowOff>
    </xdr:to>
    <xdr:pic>
      <xdr:nvPicPr>
        <xdr:cNvPr id="156" name="Рисунок 155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4461" y="13708323"/>
          <a:ext cx="1978269" cy="131884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117230</xdr:colOff>
      <xdr:row>48</xdr:row>
      <xdr:rowOff>161192</xdr:rowOff>
    </xdr:from>
    <xdr:to>
      <xdr:col>1</xdr:col>
      <xdr:colOff>2277230</xdr:colOff>
      <xdr:row>48</xdr:row>
      <xdr:rowOff>741340</xdr:rowOff>
    </xdr:to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230" y="15533077"/>
          <a:ext cx="2160000" cy="58014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1</xdr:col>
      <xdr:colOff>2272709</xdr:colOff>
      <xdr:row>49</xdr:row>
      <xdr:rowOff>571500</xdr:rowOff>
    </xdr:to>
    <xdr:pic>
      <xdr:nvPicPr>
        <xdr:cNvPr id="158" name="Рисунок 157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353692"/>
          <a:ext cx="2272709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666751</xdr:colOff>
      <xdr:row>50</xdr:row>
      <xdr:rowOff>96190</xdr:rowOff>
    </xdr:from>
    <xdr:to>
      <xdr:col>1</xdr:col>
      <xdr:colOff>1978269</xdr:colOff>
      <xdr:row>52</xdr:row>
      <xdr:rowOff>186877</xdr:rowOff>
    </xdr:to>
    <xdr:pic>
      <xdr:nvPicPr>
        <xdr:cNvPr id="159" name="Рисунок 158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1" y="17036036"/>
          <a:ext cx="1311518" cy="911303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</xdr:col>
      <xdr:colOff>146538</xdr:colOff>
      <xdr:row>54</xdr:row>
      <xdr:rowOff>76402</xdr:rowOff>
    </xdr:from>
    <xdr:to>
      <xdr:col>1</xdr:col>
      <xdr:colOff>2198077</xdr:colOff>
      <xdr:row>58</xdr:row>
      <xdr:rowOff>219586</xdr:rowOff>
    </xdr:to>
    <xdr:pic>
      <xdr:nvPicPr>
        <xdr:cNvPr id="160" name="Рисунок 159"/>
        <xdr:cNvPicPr>
          <a:picLocks noChangeAspect="1"/>
        </xdr:cNvPicPr>
      </xdr:nvPicPr>
      <xdr:blipFill rotWithShape="1"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-3704"/>
        <a:stretch/>
      </xdr:blipFill>
      <xdr:spPr>
        <a:xfrm>
          <a:off x="146538" y="19082440"/>
          <a:ext cx="2051539" cy="1315492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1</xdr:col>
      <xdr:colOff>2272709</xdr:colOff>
      <xdr:row>59</xdr:row>
      <xdr:rowOff>571500</xdr:rowOff>
    </xdr:to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119731"/>
          <a:ext cx="2272709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</xdr:row>
      <xdr:rowOff>123510</xdr:rowOff>
    </xdr:from>
    <xdr:to>
      <xdr:col>1</xdr:col>
      <xdr:colOff>1877787</xdr:colOff>
      <xdr:row>65</xdr:row>
      <xdr:rowOff>722703</xdr:rowOff>
    </xdr:to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855164"/>
          <a:ext cx="1877787" cy="599193"/>
        </a:xfrm>
        <a:prstGeom prst="rect">
          <a:avLst/>
        </a:prstGeom>
      </xdr:spPr>
    </xdr:pic>
    <xdr:clientData/>
  </xdr:twoCellAnchor>
  <xdr:twoCellAnchor editAs="oneCell">
    <xdr:from>
      <xdr:col>1</xdr:col>
      <xdr:colOff>305638</xdr:colOff>
      <xdr:row>60</xdr:row>
      <xdr:rowOff>151780</xdr:rowOff>
    </xdr:from>
    <xdr:to>
      <xdr:col>1</xdr:col>
      <xdr:colOff>2321638</xdr:colOff>
      <xdr:row>63</xdr:row>
      <xdr:rowOff>332555</xdr:rowOff>
    </xdr:to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5638" y="20857665"/>
          <a:ext cx="2016000" cy="79623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</xdr:col>
      <xdr:colOff>351693</xdr:colOff>
      <xdr:row>66</xdr:row>
      <xdr:rowOff>41237</xdr:rowOff>
    </xdr:from>
    <xdr:to>
      <xdr:col>1</xdr:col>
      <xdr:colOff>2110155</xdr:colOff>
      <xdr:row>69</xdr:row>
      <xdr:rowOff>319661</xdr:rowOff>
    </xdr:to>
    <xdr:pic>
      <xdr:nvPicPr>
        <xdr:cNvPr id="164" name="Рисунок 163"/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1693" y="22754699"/>
          <a:ext cx="1758462" cy="1172308"/>
        </a:xfrm>
        <a:prstGeom prst="rect">
          <a:avLst/>
        </a:prstGeom>
      </xdr:spPr>
    </xdr:pic>
    <xdr:clientData/>
  </xdr:twoCellAnchor>
  <xdr:twoCellAnchor editAs="oneCell">
    <xdr:from>
      <xdr:col>1</xdr:col>
      <xdr:colOff>131885</xdr:colOff>
      <xdr:row>73</xdr:row>
      <xdr:rowOff>14653</xdr:rowOff>
    </xdr:from>
    <xdr:to>
      <xdr:col>1</xdr:col>
      <xdr:colOff>2377064</xdr:colOff>
      <xdr:row>79</xdr:row>
      <xdr:rowOff>124719</xdr:rowOff>
    </xdr:to>
    <xdr:pic>
      <xdr:nvPicPr>
        <xdr:cNvPr id="165" name="Рисунок 164"/>
        <xdr:cNvPicPr>
          <a:picLocks noChangeAspect="1"/>
        </xdr:cNvPicPr>
      </xdr:nvPicPr>
      <xdr:blipFill rotWithShape="1"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1885" y="25014115"/>
          <a:ext cx="2245179" cy="1370296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73269</xdr:colOff>
      <xdr:row>88</xdr:row>
      <xdr:rowOff>8373</xdr:rowOff>
    </xdr:from>
    <xdr:to>
      <xdr:col>1</xdr:col>
      <xdr:colOff>1951057</xdr:colOff>
      <xdr:row>88</xdr:row>
      <xdr:rowOff>607566</xdr:rowOff>
    </xdr:to>
    <xdr:pic>
      <xdr:nvPicPr>
        <xdr:cNvPr id="166" name="Рисунок 165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269" y="29008335"/>
          <a:ext cx="1877788" cy="5991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</xdr:row>
      <xdr:rowOff>29307</xdr:rowOff>
    </xdr:from>
    <xdr:to>
      <xdr:col>1</xdr:col>
      <xdr:colOff>2272709</xdr:colOff>
      <xdr:row>84</xdr:row>
      <xdr:rowOff>14653</xdr:rowOff>
    </xdr:to>
    <xdr:pic>
      <xdr:nvPicPr>
        <xdr:cNvPr id="167" name="Рисунок 166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7109615"/>
          <a:ext cx="2272709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238648</xdr:colOff>
      <xdr:row>84</xdr:row>
      <xdr:rowOff>205154</xdr:rowOff>
    </xdr:from>
    <xdr:to>
      <xdr:col>1</xdr:col>
      <xdr:colOff>1899635</xdr:colOff>
      <xdr:row>87</xdr:row>
      <xdr:rowOff>187682</xdr:rowOff>
    </xdr:to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38648" y="27871616"/>
          <a:ext cx="1660987" cy="92037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</xdr:col>
      <xdr:colOff>293078</xdr:colOff>
      <xdr:row>88</xdr:row>
      <xdr:rowOff>556846</xdr:rowOff>
    </xdr:from>
    <xdr:to>
      <xdr:col>1</xdr:col>
      <xdr:colOff>1935986</xdr:colOff>
      <xdr:row>92</xdr:row>
      <xdr:rowOff>245348</xdr:rowOff>
    </xdr:to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3078" y="29556808"/>
          <a:ext cx="1642908" cy="1095271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180975</xdr:colOff>
      <xdr:row>7</xdr:row>
      <xdr:rowOff>0</xdr:rowOff>
    </xdr:from>
    <xdr:to>
      <xdr:col>12</xdr:col>
      <xdr:colOff>19050</xdr:colOff>
      <xdr:row>9</xdr:row>
      <xdr:rowOff>123826</xdr:rowOff>
    </xdr:to>
    <xdr:sp macro="" textlink="">
      <xdr:nvSpPr>
        <xdr:cNvPr id="328" name="Скругленная прямоугольная выноска 327"/>
        <xdr:cNvSpPr/>
      </xdr:nvSpPr>
      <xdr:spPr>
        <a:xfrm>
          <a:off x="9972675" y="1790701"/>
          <a:ext cx="1666875" cy="628650"/>
        </a:xfrm>
        <a:prstGeom prst="wedgeRoundRectCallout">
          <a:avLst>
            <a:gd name="adj1" fmla="val -55232"/>
            <a:gd name="adj2" fmla="val 66858"/>
            <a:gd name="adj3" fmla="val 16667"/>
          </a:avLst>
        </a:prstGeom>
        <a:solidFill>
          <a:schemeClr val="bg1"/>
        </a:solidFill>
        <a:ln>
          <a:solidFill>
            <a:srgbClr val="9D0A0E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000" b="1">
              <a:solidFill>
                <a:srgbClr val="9D0A0E"/>
              </a:solidFill>
              <a:latin typeface="Arial" panose="020B0604020202020204" pitchFamily="34" charset="0"/>
              <a:cs typeface="Arial" panose="020B0604020202020204" pitchFamily="34" charset="0"/>
            </a:rPr>
            <a:t>Укажите, пожалуйста,</a:t>
          </a:r>
          <a:r>
            <a:rPr lang="ru-RU" sz="1000" b="1" baseline="0">
              <a:solidFill>
                <a:srgbClr val="9D0A0E"/>
              </a:solidFill>
              <a:latin typeface="Arial" panose="020B0604020202020204" pitchFamily="34" charset="0"/>
              <a:cs typeface="Arial" panose="020B0604020202020204" pitchFamily="34" charset="0"/>
            </a:rPr>
            <a:t> процент Вашей скидки</a:t>
          </a:r>
          <a:endParaRPr lang="ru-RU" sz="1000" b="1">
            <a:solidFill>
              <a:srgbClr val="9D0A0E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4</xdr:col>
      <xdr:colOff>1129392</xdr:colOff>
      <xdr:row>64</xdr:row>
      <xdr:rowOff>299357</xdr:rowOff>
    </xdr:from>
    <xdr:to>
      <xdr:col>5</xdr:col>
      <xdr:colOff>540202</xdr:colOff>
      <xdr:row>64</xdr:row>
      <xdr:rowOff>299357</xdr:rowOff>
    </xdr:to>
    <xdr:pic>
      <xdr:nvPicPr>
        <xdr:cNvPr id="20" name="Рисунок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35042" y="13120007"/>
          <a:ext cx="896711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1129392</xdr:colOff>
      <xdr:row>65</xdr:row>
      <xdr:rowOff>299357</xdr:rowOff>
    </xdr:from>
    <xdr:ext cx="591911" cy="0"/>
    <xdr:pic>
      <xdr:nvPicPr>
        <xdr:cNvPr id="24" name="Рисунок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82417" y="14301107"/>
          <a:ext cx="591911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10</xdr:col>
      <xdr:colOff>0</xdr:colOff>
      <xdr:row>7</xdr:row>
      <xdr:rowOff>142994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11846719" cy="1643182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14</xdr:row>
      <xdr:rowOff>35719</xdr:rowOff>
    </xdr:from>
    <xdr:to>
      <xdr:col>3</xdr:col>
      <xdr:colOff>245269</xdr:colOff>
      <xdr:row>14</xdr:row>
      <xdr:rowOff>400629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79094" y="3583782"/>
          <a:ext cx="1162050" cy="364910"/>
        </a:xfrm>
        <a:prstGeom prst="rect">
          <a:avLst/>
        </a:prstGeom>
      </xdr:spPr>
    </xdr:pic>
    <xdr:clientData/>
  </xdr:twoCellAnchor>
  <xdr:twoCellAnchor editAs="oneCell">
    <xdr:from>
      <xdr:col>0</xdr:col>
      <xdr:colOff>59531</xdr:colOff>
      <xdr:row>16</xdr:row>
      <xdr:rowOff>154784</xdr:rowOff>
    </xdr:from>
    <xdr:to>
      <xdr:col>0</xdr:col>
      <xdr:colOff>1607531</xdr:colOff>
      <xdr:row>22</xdr:row>
      <xdr:rowOff>37501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531" y="4274347"/>
          <a:ext cx="1548000" cy="882842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21431</xdr:colOff>
      <xdr:row>27</xdr:row>
      <xdr:rowOff>0</xdr:rowOff>
    </xdr:from>
    <xdr:to>
      <xdr:col>0</xdr:col>
      <xdr:colOff>1807368</xdr:colOff>
      <xdr:row>34</xdr:row>
      <xdr:rowOff>23813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431" y="5988844"/>
          <a:ext cx="1785937" cy="11906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0</xdr:col>
      <xdr:colOff>0</xdr:colOff>
      <xdr:row>38</xdr:row>
      <xdr:rowOff>147639</xdr:rowOff>
    </xdr:from>
    <xdr:to>
      <xdr:col>0</xdr:col>
      <xdr:colOff>1800221</xdr:colOff>
      <xdr:row>44</xdr:row>
      <xdr:rowOff>47625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005764"/>
          <a:ext cx="1800221" cy="900111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0</xdr:col>
      <xdr:colOff>0</xdr:colOff>
      <xdr:row>48</xdr:row>
      <xdr:rowOff>190500</xdr:rowOff>
    </xdr:from>
    <xdr:to>
      <xdr:col>0</xdr:col>
      <xdr:colOff>1697491</xdr:colOff>
      <xdr:row>54</xdr:row>
      <xdr:rowOff>107724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751219"/>
          <a:ext cx="1697491" cy="1131661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0</xdr:col>
      <xdr:colOff>0</xdr:colOff>
      <xdr:row>60</xdr:row>
      <xdr:rowOff>32140</xdr:rowOff>
    </xdr:from>
    <xdr:to>
      <xdr:col>0</xdr:col>
      <xdr:colOff>1628775</xdr:colOff>
      <xdr:row>64</xdr:row>
      <xdr:rowOff>26102</xdr:rowOff>
    </xdr:to>
    <xdr:pic>
      <xdr:nvPicPr>
        <xdr:cNvPr id="49" name="Рисунок 48"/>
        <xdr:cNvPicPr>
          <a:picLocks noChangeAspect="1"/>
        </xdr:cNvPicPr>
      </xdr:nvPicPr>
      <xdr:blipFill rotWithShape="1"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2355109"/>
          <a:ext cx="1628775" cy="99408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0</xdr:col>
      <xdr:colOff>11907</xdr:colOff>
      <xdr:row>66</xdr:row>
      <xdr:rowOff>164307</xdr:rowOff>
    </xdr:from>
    <xdr:to>
      <xdr:col>0</xdr:col>
      <xdr:colOff>1779583</xdr:colOff>
      <xdr:row>71</xdr:row>
      <xdr:rowOff>178593</xdr:rowOff>
    </xdr:to>
    <xdr:pic>
      <xdr:nvPicPr>
        <xdr:cNvPr id="50" name="Рисунок 49"/>
        <xdr:cNvPicPr>
          <a:picLocks noChangeAspect="1"/>
        </xdr:cNvPicPr>
      </xdr:nvPicPr>
      <xdr:blipFill rotWithShape="1"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-4648"/>
        <a:stretch/>
      </xdr:blipFill>
      <xdr:spPr>
        <a:xfrm>
          <a:off x="11907" y="14046995"/>
          <a:ext cx="1767676" cy="1133473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0</xdr:col>
      <xdr:colOff>0</xdr:colOff>
      <xdr:row>85</xdr:row>
      <xdr:rowOff>159543</xdr:rowOff>
    </xdr:from>
    <xdr:to>
      <xdr:col>1</xdr:col>
      <xdr:colOff>22622</xdr:colOff>
      <xdr:row>92</xdr:row>
      <xdr:rowOff>95249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316574"/>
          <a:ext cx="1832372" cy="1221581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0</xdr:col>
      <xdr:colOff>0</xdr:colOff>
      <xdr:row>76</xdr:row>
      <xdr:rowOff>207170</xdr:rowOff>
    </xdr:from>
    <xdr:to>
      <xdr:col>1</xdr:col>
      <xdr:colOff>23812</xdr:colOff>
      <xdr:row>82</xdr:row>
      <xdr:rowOff>203200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363951"/>
          <a:ext cx="1833562" cy="1222374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0</xdr:col>
      <xdr:colOff>133350</xdr:colOff>
      <xdr:row>57</xdr:row>
      <xdr:rowOff>97641</xdr:rowOff>
    </xdr:from>
    <xdr:to>
      <xdr:col>0</xdr:col>
      <xdr:colOff>1645350</xdr:colOff>
      <xdr:row>58</xdr:row>
      <xdr:rowOff>206091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11480016"/>
          <a:ext cx="1512000" cy="40610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1460499</xdr:colOff>
      <xdr:row>12</xdr:row>
      <xdr:rowOff>143868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922374" cy="2048868"/>
        </a:xfrm>
        <a:prstGeom prst="rect">
          <a:avLst/>
        </a:prstGeom>
      </xdr:spPr>
    </xdr:pic>
    <xdr:clientData/>
  </xdr:twoCellAnchor>
  <xdr:twoCellAnchor>
    <xdr:from>
      <xdr:col>245</xdr:col>
      <xdr:colOff>225136</xdr:colOff>
      <xdr:row>7</xdr:row>
      <xdr:rowOff>138545</xdr:rowOff>
    </xdr:from>
    <xdr:to>
      <xdr:col>246</xdr:col>
      <xdr:colOff>294409</xdr:colOff>
      <xdr:row>14</xdr:row>
      <xdr:rowOff>34637</xdr:rowOff>
    </xdr:to>
    <xdr:sp macro="" textlink="">
      <xdr:nvSpPr>
        <xdr:cNvPr id="13" name="Скругленная прямоугольная выноска 12"/>
        <xdr:cNvSpPr/>
      </xdr:nvSpPr>
      <xdr:spPr>
        <a:xfrm>
          <a:off x="163985863" y="1229590"/>
          <a:ext cx="2788228" cy="1021774"/>
        </a:xfrm>
        <a:prstGeom prst="wedgeRoundRectCallout">
          <a:avLst>
            <a:gd name="adj1" fmla="val -55232"/>
            <a:gd name="adj2" fmla="val 66858"/>
            <a:gd name="adj3" fmla="val 16667"/>
          </a:avLst>
        </a:prstGeom>
        <a:solidFill>
          <a:schemeClr val="bg1"/>
        </a:solidFill>
        <a:ln>
          <a:solidFill>
            <a:srgbClr val="9D0A0E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600" b="1">
              <a:solidFill>
                <a:srgbClr val="9D0A0E"/>
              </a:solidFill>
              <a:latin typeface="Arial" panose="020B0604020202020204" pitchFamily="34" charset="0"/>
              <a:cs typeface="Arial" panose="020B0604020202020204" pitchFamily="34" charset="0"/>
            </a:rPr>
            <a:t>Укажите, пожалуйста,</a:t>
          </a:r>
          <a:r>
            <a:rPr lang="ru-RU" sz="1600" b="1" baseline="0">
              <a:solidFill>
                <a:srgbClr val="9D0A0E"/>
              </a:solidFill>
              <a:latin typeface="Arial" panose="020B0604020202020204" pitchFamily="34" charset="0"/>
              <a:cs typeface="Arial" panose="020B0604020202020204" pitchFamily="34" charset="0"/>
            </a:rPr>
            <a:t> процент Вашей скидки</a:t>
          </a:r>
          <a:endParaRPr lang="ru-RU" sz="1600" b="1">
            <a:solidFill>
              <a:srgbClr val="9D0A0E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730251</xdr:colOff>
      <xdr:row>20</xdr:row>
      <xdr:rowOff>64076</xdr:rowOff>
    </xdr:from>
    <xdr:to>
      <xdr:col>1</xdr:col>
      <xdr:colOff>3175001</xdr:colOff>
      <xdr:row>26</xdr:row>
      <xdr:rowOff>218219</xdr:rowOff>
    </xdr:to>
    <xdr:pic>
      <xdr:nvPicPr>
        <xdr:cNvPr id="15" name="Рисунок 14"/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30251" y="4794826"/>
          <a:ext cx="2444750" cy="1773393"/>
        </a:xfrm>
        <a:prstGeom prst="rect">
          <a:avLst/>
        </a:prstGeom>
      </xdr:spPr>
    </xdr:pic>
    <xdr:clientData/>
  </xdr:twoCellAnchor>
  <xdr:twoCellAnchor editAs="oneCell">
    <xdr:from>
      <xdr:col>1</xdr:col>
      <xdr:colOff>492125</xdr:colOff>
      <xdr:row>28</xdr:row>
      <xdr:rowOff>116571</xdr:rowOff>
    </xdr:from>
    <xdr:to>
      <xdr:col>1</xdr:col>
      <xdr:colOff>3228236</xdr:colOff>
      <xdr:row>32</xdr:row>
      <xdr:rowOff>47625</xdr:rowOff>
    </xdr:to>
    <xdr:pic>
      <xdr:nvPicPr>
        <xdr:cNvPr id="16" name="Рисунок 15"/>
        <xdr:cNvPicPr>
          <a:picLocks noChangeAspect="1"/>
        </xdr:cNvPicPr>
      </xdr:nvPicPr>
      <xdr:blipFill rotWithShape="1"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92125" y="7339696"/>
          <a:ext cx="2736111" cy="1328054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508000</xdr:colOff>
      <xdr:row>37</xdr:row>
      <xdr:rowOff>148320</xdr:rowOff>
    </xdr:from>
    <xdr:to>
      <xdr:col>1</xdr:col>
      <xdr:colOff>2976221</xdr:colOff>
      <xdr:row>41</xdr:row>
      <xdr:rowOff>112431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000" y="10784570"/>
          <a:ext cx="2468221" cy="1234111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381001</xdr:colOff>
      <xdr:row>43</xdr:row>
      <xdr:rowOff>116571</xdr:rowOff>
    </xdr:from>
    <xdr:to>
      <xdr:col>1</xdr:col>
      <xdr:colOff>3176637</xdr:colOff>
      <xdr:row>45</xdr:row>
      <xdr:rowOff>434889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1" y="12959446"/>
          <a:ext cx="2795636" cy="1397818"/>
        </a:xfrm>
        <a:prstGeom prst="rect">
          <a:avLst/>
        </a:prstGeom>
      </xdr:spPr>
    </xdr:pic>
    <xdr:clientData/>
  </xdr:twoCellAnchor>
  <xdr:twoCellAnchor editAs="oneCell">
    <xdr:from>
      <xdr:col>1</xdr:col>
      <xdr:colOff>523876</xdr:colOff>
      <xdr:row>32</xdr:row>
      <xdr:rowOff>111125</xdr:rowOff>
    </xdr:from>
    <xdr:to>
      <xdr:col>1</xdr:col>
      <xdr:colOff>3228539</xdr:colOff>
      <xdr:row>35</xdr:row>
      <xdr:rowOff>136071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23876" y="8731250"/>
          <a:ext cx="2704663" cy="107269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14</xdr:row>
      <xdr:rowOff>0</xdr:rowOff>
    </xdr:from>
    <xdr:to>
      <xdr:col>8</xdr:col>
      <xdr:colOff>0</xdr:colOff>
      <xdr:row>16</xdr:row>
      <xdr:rowOff>146340</xdr:rowOff>
    </xdr:to>
    <xdr:pic>
      <xdr:nvPicPr>
        <xdr:cNvPr id="2051" name="Picture 191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34950" y="2495550"/>
          <a:ext cx="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1117600</xdr:colOff>
      <xdr:row>61</xdr:row>
      <xdr:rowOff>69850</xdr:rowOff>
    </xdr:from>
    <xdr:to>
      <xdr:col>1</xdr:col>
      <xdr:colOff>2003425</xdr:colOff>
      <xdr:row>61</xdr:row>
      <xdr:rowOff>869950</xdr:rowOff>
    </xdr:to>
    <xdr:pic>
      <xdr:nvPicPr>
        <xdr:cNvPr id="2056" name="Picture 1921"/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17600" y="18056225"/>
          <a:ext cx="8858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984250</xdr:colOff>
      <xdr:row>63</xdr:row>
      <xdr:rowOff>69850</xdr:rowOff>
    </xdr:from>
    <xdr:to>
      <xdr:col>1</xdr:col>
      <xdr:colOff>1870075</xdr:colOff>
      <xdr:row>63</xdr:row>
      <xdr:rowOff>831850</xdr:rowOff>
    </xdr:to>
    <xdr:pic>
      <xdr:nvPicPr>
        <xdr:cNvPr id="2057" name="Picture 1923"/>
        <xdr:cNvPicPr>
          <a:picLocks noChangeAspect="1" noChangeArrowheads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84250" y="19945350"/>
          <a:ext cx="8858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1254125</xdr:colOff>
      <xdr:row>61</xdr:row>
      <xdr:rowOff>962025</xdr:rowOff>
    </xdr:from>
    <xdr:to>
      <xdr:col>1</xdr:col>
      <xdr:colOff>1758950</xdr:colOff>
      <xdr:row>62</xdr:row>
      <xdr:rowOff>755650</xdr:rowOff>
    </xdr:to>
    <xdr:pic>
      <xdr:nvPicPr>
        <xdr:cNvPr id="2058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54125" y="18948400"/>
          <a:ext cx="5048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363682</xdr:colOff>
      <xdr:row>11</xdr:row>
      <xdr:rowOff>0</xdr:rowOff>
    </xdr:from>
    <xdr:to>
      <xdr:col>12</xdr:col>
      <xdr:colOff>121228</xdr:colOff>
      <xdr:row>13</xdr:row>
      <xdr:rowOff>1</xdr:rowOff>
    </xdr:to>
    <xdr:sp macro="" textlink="">
      <xdr:nvSpPr>
        <xdr:cNvPr id="23" name="Скругленная прямоугольная выноска 22"/>
        <xdr:cNvSpPr/>
      </xdr:nvSpPr>
      <xdr:spPr>
        <a:xfrm>
          <a:off x="13300364" y="1731818"/>
          <a:ext cx="2788228" cy="1021774"/>
        </a:xfrm>
        <a:prstGeom prst="wedgeRoundRectCallout">
          <a:avLst>
            <a:gd name="adj1" fmla="val -55232"/>
            <a:gd name="adj2" fmla="val 66858"/>
            <a:gd name="adj3" fmla="val 16667"/>
          </a:avLst>
        </a:prstGeom>
        <a:solidFill>
          <a:schemeClr val="bg1"/>
        </a:solidFill>
        <a:ln>
          <a:solidFill>
            <a:srgbClr val="9D0A0E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600" b="1">
              <a:solidFill>
                <a:srgbClr val="9D0A0E"/>
              </a:solidFill>
              <a:latin typeface="Arial" panose="020B0604020202020204" pitchFamily="34" charset="0"/>
              <a:cs typeface="Arial" panose="020B0604020202020204" pitchFamily="34" charset="0"/>
            </a:rPr>
            <a:t>Укажите, пожалуйста,</a:t>
          </a:r>
          <a:r>
            <a:rPr lang="ru-RU" sz="1600" b="1" baseline="0">
              <a:solidFill>
                <a:srgbClr val="9D0A0E"/>
              </a:solidFill>
              <a:latin typeface="Arial" panose="020B0604020202020204" pitchFamily="34" charset="0"/>
              <a:cs typeface="Arial" panose="020B0604020202020204" pitchFamily="34" charset="0"/>
            </a:rPr>
            <a:t> процент Вашей скидки</a:t>
          </a:r>
          <a:endParaRPr lang="ru-RU" sz="1600" b="1">
            <a:solidFill>
              <a:srgbClr val="9D0A0E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1381125</xdr:colOff>
      <xdr:row>11</xdr:row>
      <xdr:rowOff>192442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13112750" cy="1938692"/>
        </a:xfrm>
        <a:prstGeom prst="rect">
          <a:avLst/>
        </a:prstGeom>
      </xdr:spPr>
    </xdr:pic>
    <xdr:clientData/>
  </xdr:twoCellAnchor>
  <xdr:twoCellAnchor>
    <xdr:from>
      <xdr:col>1</xdr:col>
      <xdr:colOff>1823534</xdr:colOff>
      <xdr:row>34</xdr:row>
      <xdr:rowOff>151315</xdr:rowOff>
    </xdr:from>
    <xdr:to>
      <xdr:col>1</xdr:col>
      <xdr:colOff>3714750</xdr:colOff>
      <xdr:row>38</xdr:row>
      <xdr:rowOff>201019</xdr:rowOff>
    </xdr:to>
    <xdr:pic>
      <xdr:nvPicPr>
        <xdr:cNvPr id="22" name="Picture 165" descr="小风管机型谱图new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23534" y="9200065"/>
          <a:ext cx="1891216" cy="9387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1597334</xdr:colOff>
      <xdr:row>17</xdr:row>
      <xdr:rowOff>558284</xdr:rowOff>
    </xdr:from>
    <xdr:to>
      <xdr:col>1</xdr:col>
      <xdr:colOff>3301999</xdr:colOff>
      <xdr:row>23</xdr:row>
      <xdr:rowOff>274057</xdr:rowOff>
    </xdr:to>
    <xdr:pic>
      <xdr:nvPicPr>
        <xdr:cNvPr id="25" name="Рисунок 18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97334" y="4098409"/>
          <a:ext cx="1704665" cy="20176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155885</xdr:colOff>
      <xdr:row>18</xdr:row>
      <xdr:rowOff>84887</xdr:rowOff>
    </xdr:from>
    <xdr:to>
      <xdr:col>1</xdr:col>
      <xdr:colOff>1365250</xdr:colOff>
      <xdr:row>23</xdr:row>
      <xdr:rowOff>143881</xdr:rowOff>
    </xdr:to>
    <xdr:pic>
      <xdr:nvPicPr>
        <xdr:cNvPr id="26" name="Рисунок 19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5885" y="4196512"/>
          <a:ext cx="1209365" cy="17893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580793</xdr:colOff>
      <xdr:row>24</xdr:row>
      <xdr:rowOff>561820</xdr:rowOff>
    </xdr:from>
    <xdr:to>
      <xdr:col>1</xdr:col>
      <xdr:colOff>3140152</xdr:colOff>
      <xdr:row>30</xdr:row>
      <xdr:rowOff>158750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0793" y="6689570"/>
          <a:ext cx="2559359" cy="127968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127000</xdr:colOff>
      <xdr:row>32</xdr:row>
      <xdr:rowOff>183920</xdr:rowOff>
    </xdr:from>
    <xdr:to>
      <xdr:col>1</xdr:col>
      <xdr:colOff>2000250</xdr:colOff>
      <xdr:row>36</xdr:row>
      <xdr:rowOff>218355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7000" y="8788170"/>
          <a:ext cx="1873250" cy="9234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190499</xdr:rowOff>
    </xdr:from>
    <xdr:to>
      <xdr:col>1</xdr:col>
      <xdr:colOff>2111375</xdr:colOff>
      <xdr:row>48</xdr:row>
      <xdr:rowOff>145582</xdr:rowOff>
    </xdr:to>
    <xdr:pic>
      <xdr:nvPicPr>
        <xdr:cNvPr id="29" name="Рисунок 28"/>
        <xdr:cNvPicPr>
          <a:picLocks noChangeAspect="1"/>
        </xdr:cNvPicPr>
      </xdr:nvPicPr>
      <xdr:blipFill rotWithShape="1"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1556999"/>
          <a:ext cx="2111375" cy="1479083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2134994</xdr:colOff>
      <xdr:row>40</xdr:row>
      <xdr:rowOff>47625</xdr:rowOff>
    </xdr:from>
    <xdr:to>
      <xdr:col>1</xdr:col>
      <xdr:colOff>3646994</xdr:colOff>
      <xdr:row>44</xdr:row>
      <xdr:rowOff>207158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134994" y="10779125"/>
          <a:ext cx="1512000" cy="1429533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</xdr:col>
      <xdr:colOff>206375</xdr:colOff>
      <xdr:row>50</xdr:row>
      <xdr:rowOff>142876</xdr:rowOff>
    </xdr:from>
    <xdr:to>
      <xdr:col>1</xdr:col>
      <xdr:colOff>3436355</xdr:colOff>
      <xdr:row>52</xdr:row>
      <xdr:rowOff>551366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375" y="13827126"/>
          <a:ext cx="3229980" cy="161499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1016000</xdr:colOff>
      <xdr:row>54</xdr:row>
      <xdr:rowOff>95250</xdr:rowOff>
    </xdr:from>
    <xdr:to>
      <xdr:col>1</xdr:col>
      <xdr:colOff>2384000</xdr:colOff>
      <xdr:row>58</xdr:row>
      <xdr:rowOff>44305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16000" y="15890875"/>
          <a:ext cx="1368000" cy="83805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666750</xdr:colOff>
      <xdr:row>64</xdr:row>
      <xdr:rowOff>85725</xdr:rowOff>
    </xdr:from>
    <xdr:to>
      <xdr:col>0</xdr:col>
      <xdr:colOff>666750</xdr:colOff>
      <xdr:row>64</xdr:row>
      <xdr:rowOff>190500</xdr:rowOff>
    </xdr:to>
    <xdr:pic>
      <xdr:nvPicPr>
        <xdr:cNvPr id="8" name="Picture 1923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0" y="17106900"/>
          <a:ext cx="8858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63</xdr:row>
      <xdr:rowOff>104775</xdr:rowOff>
    </xdr:from>
    <xdr:to>
      <xdr:col>0</xdr:col>
      <xdr:colOff>857250</xdr:colOff>
      <xdr:row>64</xdr:row>
      <xdr:rowOff>28575</xdr:rowOff>
    </xdr:to>
    <xdr:pic>
      <xdr:nvPicPr>
        <xdr:cNvPr id="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50" y="16211550"/>
          <a:ext cx="5048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666750</xdr:colOff>
      <xdr:row>67</xdr:row>
      <xdr:rowOff>85725</xdr:rowOff>
    </xdr:from>
    <xdr:ext cx="0" cy="104775"/>
    <xdr:pic>
      <xdr:nvPicPr>
        <xdr:cNvPr id="28" name="Picture 1923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0" y="121634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857250</xdr:colOff>
      <xdr:row>66</xdr:row>
      <xdr:rowOff>104775</xdr:rowOff>
    </xdr:from>
    <xdr:ext cx="0" cy="276225"/>
    <xdr:pic>
      <xdr:nvPicPr>
        <xdr:cNvPr id="2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50" y="12001500"/>
          <a:ext cx="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682625</xdr:colOff>
      <xdr:row>71</xdr:row>
      <xdr:rowOff>82550</xdr:rowOff>
    </xdr:from>
    <xdr:to>
      <xdr:col>0</xdr:col>
      <xdr:colOff>903605</xdr:colOff>
      <xdr:row>73</xdr:row>
      <xdr:rowOff>301624</xdr:rowOff>
    </xdr:to>
    <xdr:pic>
      <xdr:nvPicPr>
        <xdr:cNvPr id="33" name="Рисунок 32"/>
        <xdr:cNvPicPr/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2625" y="16857133"/>
          <a:ext cx="220980" cy="642408"/>
        </a:xfrm>
        <a:prstGeom prst="rect">
          <a:avLst/>
        </a:prstGeom>
      </xdr:spPr>
    </xdr:pic>
    <xdr:clientData/>
  </xdr:twoCellAnchor>
  <xdr:twoCellAnchor editAs="oneCell">
    <xdr:from>
      <xdr:col>0</xdr:col>
      <xdr:colOff>441325</xdr:colOff>
      <xdr:row>65</xdr:row>
      <xdr:rowOff>94192</xdr:rowOff>
    </xdr:from>
    <xdr:to>
      <xdr:col>0</xdr:col>
      <xdr:colOff>1212850</xdr:colOff>
      <xdr:row>67</xdr:row>
      <xdr:rowOff>182032</xdr:rowOff>
    </xdr:to>
    <xdr:pic>
      <xdr:nvPicPr>
        <xdr:cNvPr id="35" name="Рисунок 34"/>
        <xdr:cNvPicPr/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1325" y="15397692"/>
          <a:ext cx="771525" cy="712257"/>
        </a:xfrm>
        <a:prstGeom prst="rect">
          <a:avLst/>
        </a:prstGeom>
      </xdr:spPr>
    </xdr:pic>
    <xdr:clientData/>
  </xdr:twoCellAnchor>
  <xdr:twoCellAnchor editAs="oneCell">
    <xdr:from>
      <xdr:col>0</xdr:col>
      <xdr:colOff>465666</xdr:colOff>
      <xdr:row>62</xdr:row>
      <xdr:rowOff>84667</xdr:rowOff>
    </xdr:from>
    <xdr:to>
      <xdr:col>0</xdr:col>
      <xdr:colOff>1305771</xdr:colOff>
      <xdr:row>64</xdr:row>
      <xdr:rowOff>339938</xdr:rowOff>
    </xdr:to>
    <xdr:pic>
      <xdr:nvPicPr>
        <xdr:cNvPr id="36" name="Рисунок 35"/>
        <xdr:cNvPicPr/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5666" y="14393334"/>
          <a:ext cx="840105" cy="847937"/>
        </a:xfrm>
        <a:prstGeom prst="rect">
          <a:avLst/>
        </a:prstGeom>
      </xdr:spPr>
    </xdr:pic>
    <xdr:clientData/>
  </xdr:twoCellAnchor>
  <xdr:twoCellAnchor editAs="oneCell">
    <xdr:from>
      <xdr:col>0</xdr:col>
      <xdr:colOff>455085</xdr:colOff>
      <xdr:row>68</xdr:row>
      <xdr:rowOff>31750</xdr:rowOff>
    </xdr:from>
    <xdr:to>
      <xdr:col>0</xdr:col>
      <xdr:colOff>1236135</xdr:colOff>
      <xdr:row>70</xdr:row>
      <xdr:rowOff>174624</xdr:rowOff>
    </xdr:to>
    <xdr:pic>
      <xdr:nvPicPr>
        <xdr:cNvPr id="37" name="Рисунок 36"/>
        <xdr:cNvPicPr/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5085" y="16171333"/>
          <a:ext cx="781050" cy="56620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10583</xdr:colOff>
      <xdr:row>7</xdr:row>
      <xdr:rowOff>95250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9556750" cy="1206500"/>
        </a:xfrm>
        <a:prstGeom prst="rect">
          <a:avLst/>
        </a:prstGeom>
      </xdr:spPr>
    </xdr:pic>
    <xdr:clientData/>
  </xdr:twoCellAnchor>
  <xdr:twoCellAnchor>
    <xdr:from>
      <xdr:col>9</xdr:col>
      <xdr:colOff>133350</xdr:colOff>
      <xdr:row>6</xdr:row>
      <xdr:rowOff>0</xdr:rowOff>
    </xdr:from>
    <xdr:to>
      <xdr:col>11</xdr:col>
      <xdr:colOff>523875</xdr:colOff>
      <xdr:row>8</xdr:row>
      <xdr:rowOff>9525</xdr:rowOff>
    </xdr:to>
    <xdr:sp macro="" textlink="">
      <xdr:nvSpPr>
        <xdr:cNvPr id="30" name="Скругленная прямоугольная выноска 29"/>
        <xdr:cNvSpPr/>
      </xdr:nvSpPr>
      <xdr:spPr>
        <a:xfrm>
          <a:off x="9210675" y="971550"/>
          <a:ext cx="1609725" cy="590550"/>
        </a:xfrm>
        <a:prstGeom prst="wedgeRoundRectCallout">
          <a:avLst>
            <a:gd name="adj1" fmla="val -55232"/>
            <a:gd name="adj2" fmla="val 66858"/>
            <a:gd name="adj3" fmla="val 16667"/>
          </a:avLst>
        </a:prstGeom>
        <a:solidFill>
          <a:schemeClr val="bg1"/>
        </a:solidFill>
        <a:ln>
          <a:solidFill>
            <a:srgbClr val="9D0A0E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000" b="1">
              <a:solidFill>
                <a:srgbClr val="9D0A0E"/>
              </a:solidFill>
              <a:latin typeface="Arial" panose="020B0604020202020204" pitchFamily="34" charset="0"/>
              <a:cs typeface="Arial" panose="020B0604020202020204" pitchFamily="34" charset="0"/>
            </a:rPr>
            <a:t>Укажите, пожалуйста,</a:t>
          </a:r>
          <a:r>
            <a:rPr lang="ru-RU" sz="1000" b="1" baseline="0">
              <a:solidFill>
                <a:srgbClr val="9D0A0E"/>
              </a:solidFill>
              <a:latin typeface="Arial" panose="020B0604020202020204" pitchFamily="34" charset="0"/>
              <a:cs typeface="Arial" panose="020B0604020202020204" pitchFamily="34" charset="0"/>
            </a:rPr>
            <a:t> процент Вашей скидки</a:t>
          </a:r>
          <a:endParaRPr lang="ru-RU" sz="1000" b="1">
            <a:solidFill>
              <a:srgbClr val="9D0A0E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31750</xdr:colOff>
      <xdr:row>23</xdr:row>
      <xdr:rowOff>147667</xdr:rowOff>
    </xdr:from>
    <xdr:to>
      <xdr:col>0</xdr:col>
      <xdr:colOff>1927225</xdr:colOff>
      <xdr:row>27</xdr:row>
      <xdr:rowOff>25769</xdr:rowOff>
    </xdr:to>
    <xdr:pic>
      <xdr:nvPicPr>
        <xdr:cNvPr id="41" name="Рисунок 17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750" y="5026584"/>
          <a:ext cx="1895475" cy="682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110289</xdr:colOff>
      <xdr:row>13</xdr:row>
      <xdr:rowOff>105834</xdr:rowOff>
    </xdr:from>
    <xdr:to>
      <xdr:col>0</xdr:col>
      <xdr:colOff>1730289</xdr:colOff>
      <xdr:row>21</xdr:row>
      <xdr:rowOff>87120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289" y="2815167"/>
          <a:ext cx="1620000" cy="1589953"/>
        </a:xfrm>
        <a:prstGeom prst="rect">
          <a:avLst/>
        </a:prstGeom>
      </xdr:spPr>
    </xdr:pic>
    <xdr:clientData/>
  </xdr:twoCellAnchor>
  <xdr:twoCellAnchor editAs="oneCell">
    <xdr:from>
      <xdr:col>0</xdr:col>
      <xdr:colOff>42333</xdr:colOff>
      <xdr:row>32</xdr:row>
      <xdr:rowOff>115866</xdr:rowOff>
    </xdr:from>
    <xdr:to>
      <xdr:col>0</xdr:col>
      <xdr:colOff>1950333</xdr:colOff>
      <xdr:row>35</xdr:row>
      <xdr:rowOff>127178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2333" y="7037366"/>
          <a:ext cx="1908000" cy="614562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135912</xdr:colOff>
      <xdr:row>40</xdr:row>
      <xdr:rowOff>133686</xdr:rowOff>
    </xdr:from>
    <xdr:to>
      <xdr:col>0</xdr:col>
      <xdr:colOff>1791912</xdr:colOff>
      <xdr:row>43</xdr:row>
      <xdr:rowOff>37722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35912" y="8960186"/>
          <a:ext cx="1656000" cy="655453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105833</xdr:colOff>
      <xdr:row>44</xdr:row>
      <xdr:rowOff>84674</xdr:rowOff>
    </xdr:from>
    <xdr:to>
      <xdr:col>0</xdr:col>
      <xdr:colOff>1797833</xdr:colOff>
      <xdr:row>47</xdr:row>
      <xdr:rowOff>123586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5833" y="9863674"/>
          <a:ext cx="1692000" cy="642162"/>
        </a:xfrm>
        <a:prstGeom prst="rect">
          <a:avLst/>
        </a:prstGeom>
      </xdr:spPr>
    </xdr:pic>
    <xdr:clientData/>
  </xdr:twoCellAnchor>
  <xdr:twoCellAnchor editAs="oneCell">
    <xdr:from>
      <xdr:col>0</xdr:col>
      <xdr:colOff>141480</xdr:colOff>
      <xdr:row>50</xdr:row>
      <xdr:rowOff>33422</xdr:rowOff>
    </xdr:from>
    <xdr:to>
      <xdr:col>0</xdr:col>
      <xdr:colOff>1833480</xdr:colOff>
      <xdr:row>53</xdr:row>
      <xdr:rowOff>54918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41480" y="11389339"/>
          <a:ext cx="1692000" cy="624746"/>
        </a:xfrm>
        <a:prstGeom prst="rect">
          <a:avLst/>
        </a:prstGeom>
      </xdr:spPr>
    </xdr:pic>
    <xdr:clientData/>
  </xdr:twoCellAnchor>
  <xdr:twoCellAnchor editAs="oneCell">
    <xdr:from>
      <xdr:col>0</xdr:col>
      <xdr:colOff>287421</xdr:colOff>
      <xdr:row>56</xdr:row>
      <xdr:rowOff>118088</xdr:rowOff>
    </xdr:from>
    <xdr:to>
      <xdr:col>0</xdr:col>
      <xdr:colOff>1475421</xdr:colOff>
      <xdr:row>60</xdr:row>
      <xdr:rowOff>41538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7421" y="12595838"/>
          <a:ext cx="1188000" cy="72778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323850</xdr:colOff>
      <xdr:row>23</xdr:row>
      <xdr:rowOff>9524</xdr:rowOff>
    </xdr:from>
    <xdr:to>
      <xdr:col>0</xdr:col>
      <xdr:colOff>1323975</xdr:colOff>
      <xdr:row>28</xdr:row>
      <xdr:rowOff>233362</xdr:rowOff>
    </xdr:to>
    <xdr:pic>
      <xdr:nvPicPr>
        <xdr:cNvPr id="6146" name="Рисунок 2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3850" y="4807743"/>
          <a:ext cx="1000125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15</xdr:row>
      <xdr:rowOff>259897</xdr:rowOff>
    </xdr:from>
    <xdr:to>
      <xdr:col>0</xdr:col>
      <xdr:colOff>1576388</xdr:colOff>
      <xdr:row>22</xdr:row>
      <xdr:rowOff>3403</xdr:rowOff>
    </xdr:to>
    <xdr:pic>
      <xdr:nvPicPr>
        <xdr:cNvPr id="6147" name="Рисунок 3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0" y="3319803"/>
          <a:ext cx="1385888" cy="1219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626269</xdr:colOff>
      <xdr:row>33</xdr:row>
      <xdr:rowOff>142875</xdr:rowOff>
    </xdr:from>
    <xdr:to>
      <xdr:col>0</xdr:col>
      <xdr:colOff>1197769</xdr:colOff>
      <xdr:row>40</xdr:row>
      <xdr:rowOff>26873</xdr:rowOff>
    </xdr:to>
    <xdr:pic>
      <xdr:nvPicPr>
        <xdr:cNvPr id="6148" name="Рисунок 4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6269" y="7572375"/>
          <a:ext cx="571500" cy="13008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258536</xdr:colOff>
      <xdr:row>9</xdr:row>
      <xdr:rowOff>13607</xdr:rowOff>
    </xdr:from>
    <xdr:to>
      <xdr:col>15</xdr:col>
      <xdr:colOff>367393</xdr:colOff>
      <xdr:row>10</xdr:row>
      <xdr:rowOff>149679</xdr:rowOff>
    </xdr:to>
    <xdr:sp macro="" textlink="">
      <xdr:nvSpPr>
        <xdr:cNvPr id="7" name="Скругленная прямоугольная выноска 6"/>
        <xdr:cNvSpPr/>
      </xdr:nvSpPr>
      <xdr:spPr>
        <a:xfrm>
          <a:off x="13090072" y="1728107"/>
          <a:ext cx="1945821" cy="707572"/>
        </a:xfrm>
        <a:prstGeom prst="wedgeRoundRectCallout">
          <a:avLst>
            <a:gd name="adj1" fmla="val -55232"/>
            <a:gd name="adj2" fmla="val 66858"/>
            <a:gd name="adj3" fmla="val 16667"/>
          </a:avLst>
        </a:prstGeom>
        <a:solidFill>
          <a:schemeClr val="bg1"/>
        </a:solidFill>
        <a:ln>
          <a:solidFill>
            <a:srgbClr val="9D0A0E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200" b="1">
              <a:solidFill>
                <a:srgbClr val="9D0A0E"/>
              </a:solidFill>
              <a:latin typeface="Arial" panose="020B0604020202020204" pitchFamily="34" charset="0"/>
              <a:cs typeface="Arial" panose="020B0604020202020204" pitchFamily="34" charset="0"/>
            </a:rPr>
            <a:t>Укажите, пожалуйста,</a:t>
          </a:r>
          <a:r>
            <a:rPr lang="ru-RU" sz="1200" b="1" baseline="0">
              <a:solidFill>
                <a:srgbClr val="9D0A0E"/>
              </a:solidFill>
              <a:latin typeface="Arial" panose="020B0604020202020204" pitchFamily="34" charset="0"/>
              <a:cs typeface="Arial" panose="020B0604020202020204" pitchFamily="34" charset="0"/>
            </a:rPr>
            <a:t> процент Вашей скидки</a:t>
          </a:r>
          <a:endParaRPr lang="ru-RU" sz="1200" b="1">
            <a:solidFill>
              <a:srgbClr val="9D0A0E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916781</xdr:colOff>
      <xdr:row>9</xdr:row>
      <xdr:rowOff>102231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13144500" cy="181673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16</xdr:row>
      <xdr:rowOff>38991</xdr:rowOff>
    </xdr:from>
    <xdr:to>
      <xdr:col>1</xdr:col>
      <xdr:colOff>802274</xdr:colOff>
      <xdr:row>16</xdr:row>
      <xdr:rowOff>504102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325116"/>
          <a:ext cx="1850024" cy="46511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</xdr:col>
      <xdr:colOff>190500</xdr:colOff>
      <xdr:row>26</xdr:row>
      <xdr:rowOff>228600</xdr:rowOff>
    </xdr:from>
    <xdr:to>
      <xdr:col>1</xdr:col>
      <xdr:colOff>1638300</xdr:colOff>
      <xdr:row>30</xdr:row>
      <xdr:rowOff>400049</xdr:rowOff>
    </xdr:to>
    <xdr:pic>
      <xdr:nvPicPr>
        <xdr:cNvPr id="7172" name="Рисунок 4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5400" y="15030450"/>
          <a:ext cx="1447800" cy="2266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447675</xdr:colOff>
      <xdr:row>32</xdr:row>
      <xdr:rowOff>257175</xdr:rowOff>
    </xdr:from>
    <xdr:to>
      <xdr:col>1</xdr:col>
      <xdr:colOff>1628775</xdr:colOff>
      <xdr:row>33</xdr:row>
      <xdr:rowOff>619126</xdr:rowOff>
    </xdr:to>
    <xdr:pic>
      <xdr:nvPicPr>
        <xdr:cNvPr id="7177" name="Рисунок 9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52575" y="18154650"/>
          <a:ext cx="1181100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1287445</xdr:colOff>
      <xdr:row>11</xdr:row>
      <xdr:rowOff>2</xdr:rowOff>
    </xdr:from>
    <xdr:to>
      <xdr:col>4</xdr:col>
      <xdr:colOff>188407</xdr:colOff>
      <xdr:row>13</xdr:row>
      <xdr:rowOff>115138</xdr:rowOff>
    </xdr:to>
    <xdr:sp macro="" textlink="">
      <xdr:nvSpPr>
        <xdr:cNvPr id="12" name="Скругленная прямоугольная выноска 11"/>
        <xdr:cNvSpPr/>
      </xdr:nvSpPr>
      <xdr:spPr>
        <a:xfrm>
          <a:off x="4322885" y="2009672"/>
          <a:ext cx="2156209" cy="491950"/>
        </a:xfrm>
        <a:prstGeom prst="wedgeRoundRectCallout">
          <a:avLst>
            <a:gd name="adj1" fmla="val -55232"/>
            <a:gd name="adj2" fmla="val 66858"/>
            <a:gd name="adj3" fmla="val 16667"/>
          </a:avLst>
        </a:prstGeom>
        <a:solidFill>
          <a:schemeClr val="bg1"/>
        </a:solidFill>
        <a:ln>
          <a:solidFill>
            <a:srgbClr val="9D0A0E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200" b="1">
              <a:solidFill>
                <a:srgbClr val="9D0A0E"/>
              </a:solidFill>
              <a:latin typeface="Arial" panose="020B0604020202020204" pitchFamily="34" charset="0"/>
              <a:cs typeface="Arial" panose="020B0604020202020204" pitchFamily="34" charset="0"/>
            </a:rPr>
            <a:t>Укажите, пожалуйста,</a:t>
          </a:r>
          <a:r>
            <a:rPr lang="ru-RU" sz="1200" b="1" baseline="0">
              <a:solidFill>
                <a:srgbClr val="9D0A0E"/>
              </a:solidFill>
              <a:latin typeface="Arial" panose="020B0604020202020204" pitchFamily="34" charset="0"/>
              <a:cs typeface="Arial" panose="020B0604020202020204" pitchFamily="34" charset="0"/>
            </a:rPr>
            <a:t> процент Вашей скидки</a:t>
          </a:r>
          <a:endParaRPr lang="ru-RU" sz="1200" b="1">
            <a:solidFill>
              <a:srgbClr val="9D0A0E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1</xdr:colOff>
      <xdr:row>0</xdr:row>
      <xdr:rowOff>1</xdr:rowOff>
    </xdr:from>
    <xdr:to>
      <xdr:col>10</xdr:col>
      <xdr:colOff>0</xdr:colOff>
      <xdr:row>9</xdr:row>
      <xdr:rowOff>108629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" y="1"/>
          <a:ext cx="13049249" cy="182312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2</xdr:col>
      <xdr:colOff>155503</xdr:colOff>
      <xdr:row>20</xdr:row>
      <xdr:rowOff>566026</xdr:rowOff>
    </xdr:to>
    <xdr:pic>
      <xdr:nvPicPr>
        <xdr:cNvPr id="11" name="Рисунок 10"/>
        <xdr:cNvPicPr>
          <a:picLocks noChangeAspect="1"/>
        </xdr:cNvPicPr>
      </xdr:nvPicPr>
      <xdr:blipFill rotWithShape="1"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47750" y="4976813"/>
          <a:ext cx="2084316" cy="2852026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422523</xdr:colOff>
      <xdr:row>22</xdr:row>
      <xdr:rowOff>23812</xdr:rowOff>
    </xdr:from>
    <xdr:to>
      <xdr:col>1</xdr:col>
      <xdr:colOff>1502523</xdr:colOff>
      <xdr:row>22</xdr:row>
      <xdr:rowOff>1678123</xdr:rowOff>
    </xdr:to>
    <xdr:pic>
      <xdr:nvPicPr>
        <xdr:cNvPr id="13" name="Рисунок 1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70273" y="9048750"/>
          <a:ext cx="1080000" cy="16543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245652</xdr:colOff>
      <xdr:row>23</xdr:row>
      <xdr:rowOff>99259</xdr:rowOff>
    </xdr:from>
    <xdr:to>
      <xdr:col>1</xdr:col>
      <xdr:colOff>1613652</xdr:colOff>
      <xdr:row>23</xdr:row>
      <xdr:rowOff>1388033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93402" y="10993478"/>
          <a:ext cx="1368000" cy="1288774"/>
        </a:xfrm>
        <a:prstGeom prst="rect">
          <a:avLst/>
        </a:prstGeom>
      </xdr:spPr>
    </xdr:pic>
    <xdr:clientData/>
  </xdr:twoCellAnchor>
  <xdr:twoCellAnchor editAs="oneCell">
    <xdr:from>
      <xdr:col>1</xdr:col>
      <xdr:colOff>119062</xdr:colOff>
      <xdr:row>24</xdr:row>
      <xdr:rowOff>154138</xdr:rowOff>
    </xdr:from>
    <xdr:to>
      <xdr:col>1</xdr:col>
      <xdr:colOff>1775062</xdr:colOff>
      <xdr:row>24</xdr:row>
      <xdr:rowOff>1543407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6812" y="12643794"/>
          <a:ext cx="1656000" cy="138926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542925</xdr:colOff>
      <xdr:row>2</xdr:row>
      <xdr:rowOff>9525</xdr:rowOff>
    </xdr:from>
    <xdr:to>
      <xdr:col>3</xdr:col>
      <xdr:colOff>889384</xdr:colOff>
      <xdr:row>4</xdr:row>
      <xdr:rowOff>120474</xdr:rowOff>
    </xdr:to>
    <xdr:sp macro="" textlink="">
      <xdr:nvSpPr>
        <xdr:cNvPr id="17" name="Скругленная прямоугольная выноска 16"/>
        <xdr:cNvSpPr/>
      </xdr:nvSpPr>
      <xdr:spPr>
        <a:xfrm>
          <a:off x="2095500" y="1762125"/>
          <a:ext cx="2156209" cy="491949"/>
        </a:xfrm>
        <a:prstGeom prst="wedgeRoundRectCallout">
          <a:avLst>
            <a:gd name="adj1" fmla="val -55232"/>
            <a:gd name="adj2" fmla="val 66858"/>
            <a:gd name="adj3" fmla="val 16667"/>
          </a:avLst>
        </a:prstGeom>
        <a:solidFill>
          <a:schemeClr val="bg1"/>
        </a:solidFill>
        <a:ln>
          <a:solidFill>
            <a:srgbClr val="9D0A0E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200" b="1">
              <a:solidFill>
                <a:srgbClr val="9D0A0E"/>
              </a:solidFill>
              <a:latin typeface="Arial" panose="020B0604020202020204" pitchFamily="34" charset="0"/>
              <a:cs typeface="Arial" panose="020B0604020202020204" pitchFamily="34" charset="0"/>
            </a:rPr>
            <a:t>Укажите, пожалуйста,</a:t>
          </a:r>
          <a:r>
            <a:rPr lang="ru-RU" sz="1200" b="1" baseline="0">
              <a:solidFill>
                <a:srgbClr val="9D0A0E"/>
              </a:solidFill>
              <a:latin typeface="Arial" panose="020B0604020202020204" pitchFamily="34" charset="0"/>
              <a:cs typeface="Arial" panose="020B0604020202020204" pitchFamily="34" charset="0"/>
            </a:rPr>
            <a:t> процент Вашей скидки</a:t>
          </a:r>
          <a:endParaRPr lang="ru-RU" sz="1200" b="1">
            <a:solidFill>
              <a:srgbClr val="9D0A0E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0</xdr:colOff>
      <xdr:row>0</xdr:row>
      <xdr:rowOff>1435414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11430000" cy="1435414"/>
        </a:xfrm>
        <a:prstGeom prst="rect">
          <a:avLst/>
        </a:prstGeom>
      </xdr:spPr>
    </xdr:pic>
    <xdr:clientData/>
  </xdr:twoCellAnchor>
  <xdr:twoCellAnchor editAs="oneCell">
    <xdr:from>
      <xdr:col>1</xdr:col>
      <xdr:colOff>130969</xdr:colOff>
      <xdr:row>8</xdr:row>
      <xdr:rowOff>1</xdr:rowOff>
    </xdr:from>
    <xdr:to>
      <xdr:col>2</xdr:col>
      <xdr:colOff>15353</xdr:colOff>
      <xdr:row>10</xdr:row>
      <xdr:rowOff>346482</xdr:rowOff>
    </xdr:to>
    <xdr:pic>
      <xdr:nvPicPr>
        <xdr:cNvPr id="18" name="Рисунок 17"/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78782" y="3726657"/>
          <a:ext cx="1432197" cy="1418044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0</xdr:col>
      <xdr:colOff>0</xdr:colOff>
      <xdr:row>12</xdr:row>
      <xdr:rowOff>35720</xdr:rowOff>
    </xdr:from>
    <xdr:to>
      <xdr:col>10</xdr:col>
      <xdr:colOff>0</xdr:colOff>
      <xdr:row>15</xdr:row>
      <xdr:rowOff>2929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881689"/>
          <a:ext cx="11430000" cy="145549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47626</xdr:colOff>
      <xdr:row>18</xdr:row>
      <xdr:rowOff>107155</xdr:rowOff>
    </xdr:from>
    <xdr:to>
      <xdr:col>1</xdr:col>
      <xdr:colOff>1460322</xdr:colOff>
      <xdr:row>21</xdr:row>
      <xdr:rowOff>323403</xdr:rowOff>
    </xdr:to>
    <xdr:pic>
      <xdr:nvPicPr>
        <xdr:cNvPr id="20" name="Рисунок 19"/>
        <xdr:cNvPicPr>
          <a:picLocks noChangeAspect="1"/>
        </xdr:cNvPicPr>
      </xdr:nvPicPr>
      <xdr:blipFill rotWithShape="1"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-609"/>
        <a:stretch/>
      </xdr:blipFill>
      <xdr:spPr>
        <a:xfrm>
          <a:off x="1476376" y="9513093"/>
          <a:ext cx="1412696" cy="197837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1:L111"/>
  <sheetViews>
    <sheetView tabSelected="1" view="pageBreakPreview" topLeftCell="B1" zoomScale="65" zoomScaleNormal="70" zoomScaleSheetLayoutView="65" workbookViewId="0">
      <selection activeCell="F18" sqref="F18"/>
    </sheetView>
  </sheetViews>
  <sheetFormatPr defaultColWidth="12.7109375" defaultRowHeight="12.75"/>
  <cols>
    <col min="1" max="1" width="6" style="270" hidden="1" customWidth="1"/>
    <col min="2" max="2" width="37.5703125" style="35" customWidth="1"/>
    <col min="3" max="3" width="41.42578125" style="271" bestFit="1" customWidth="1"/>
    <col min="4" max="4" width="21.140625" style="271" customWidth="1"/>
    <col min="5" max="5" width="25.42578125" style="272" customWidth="1"/>
    <col min="6" max="6" width="19.42578125" style="273" customWidth="1"/>
    <col min="7" max="7" width="14.5703125" style="273" customWidth="1"/>
    <col min="8" max="8" width="14.5703125" style="274" customWidth="1"/>
    <col min="9" max="9" width="17" style="274" customWidth="1"/>
    <col min="10" max="10" width="16.7109375" style="274" customWidth="1"/>
    <col min="11" max="11" width="14.5703125" style="274" customWidth="1"/>
    <col min="12" max="16384" width="12.7109375" style="267"/>
  </cols>
  <sheetData>
    <row r="1" spans="1:11" ht="13.5" customHeight="1">
      <c r="A1" s="13"/>
      <c r="B1" s="58"/>
      <c r="C1" s="59"/>
      <c r="D1" s="59"/>
      <c r="E1" s="59"/>
      <c r="F1" s="60"/>
      <c r="G1" s="60"/>
      <c r="H1" s="61"/>
      <c r="I1" s="61"/>
      <c r="J1" s="61"/>
      <c r="K1" s="61"/>
    </row>
    <row r="2" spans="1:11" ht="18">
      <c r="A2" s="13"/>
      <c r="B2" s="58"/>
      <c r="C2" s="62"/>
      <c r="D2" s="62"/>
      <c r="E2" s="63"/>
      <c r="F2" s="65"/>
      <c r="G2" s="65"/>
      <c r="H2" s="61"/>
      <c r="I2" s="46"/>
      <c r="J2" s="46"/>
      <c r="K2" s="46"/>
    </row>
    <row r="3" spans="1:11" ht="15.75">
      <c r="A3" s="13"/>
      <c r="B3" s="58"/>
      <c r="C3" s="66"/>
      <c r="D3" s="66"/>
      <c r="E3" s="67"/>
      <c r="F3" s="68"/>
      <c r="G3" s="68"/>
      <c r="H3" s="61"/>
      <c r="I3" s="46"/>
      <c r="J3" s="46"/>
      <c r="K3" s="46"/>
    </row>
    <row r="4" spans="1:11" ht="15.75">
      <c r="A4" s="13"/>
      <c r="B4" s="58"/>
      <c r="C4" s="62"/>
      <c r="D4" s="62"/>
      <c r="E4" s="69"/>
      <c r="F4" s="60"/>
      <c r="G4" s="60"/>
      <c r="H4" s="58"/>
      <c r="I4" s="46"/>
      <c r="J4" s="46"/>
      <c r="K4" s="46"/>
    </row>
    <row r="5" spans="1:11" ht="15.75">
      <c r="A5" s="13"/>
      <c r="B5" s="58"/>
      <c r="C5" s="62"/>
      <c r="D5" s="62"/>
      <c r="E5" s="70"/>
      <c r="F5" s="71"/>
      <c r="G5" s="71"/>
      <c r="H5" s="58"/>
      <c r="I5" s="46"/>
      <c r="J5" s="46"/>
      <c r="K5" s="46"/>
    </row>
    <row r="6" spans="1:11" ht="15.75" customHeight="1">
      <c r="A6" s="13"/>
      <c r="B6" s="58"/>
      <c r="C6" s="66"/>
      <c r="D6" s="66"/>
      <c r="E6" s="67"/>
      <c r="F6" s="72"/>
      <c r="G6" s="72"/>
      <c r="H6" s="73"/>
      <c r="I6" s="46"/>
      <c r="J6" s="46"/>
      <c r="K6" s="46"/>
    </row>
    <row r="7" spans="1:11" ht="15" customHeight="1">
      <c r="A7" s="13"/>
      <c r="B7" s="58"/>
      <c r="C7" s="74"/>
      <c r="D7" s="74"/>
      <c r="E7" s="75"/>
      <c r="F7" s="72"/>
      <c r="G7" s="72"/>
      <c r="H7" s="73"/>
      <c r="I7" s="61"/>
      <c r="J7" s="61"/>
      <c r="K7" s="61"/>
    </row>
    <row r="8" spans="1:11">
      <c r="A8" s="13"/>
      <c r="B8" s="58"/>
      <c r="C8" s="58"/>
      <c r="D8" s="58"/>
      <c r="E8" s="58"/>
      <c r="F8" s="58"/>
      <c r="G8" s="58"/>
      <c r="H8" s="58"/>
      <c r="I8" s="61"/>
      <c r="J8" s="61"/>
      <c r="K8" s="61"/>
    </row>
    <row r="9" spans="1:11">
      <c r="A9" s="13"/>
      <c r="B9" s="58"/>
      <c r="C9" s="58"/>
      <c r="D9" s="58"/>
      <c r="E9" s="58"/>
      <c r="F9" s="58"/>
      <c r="G9" s="58"/>
      <c r="H9" s="58"/>
      <c r="I9" s="58"/>
      <c r="J9" s="58"/>
      <c r="K9" s="58"/>
    </row>
    <row r="10" spans="1:11">
      <c r="A10" s="13"/>
      <c r="B10" s="58"/>
      <c r="C10" s="58"/>
      <c r="D10" s="58"/>
      <c r="E10" s="58"/>
      <c r="F10" s="58"/>
      <c r="G10" s="58"/>
      <c r="H10" s="58"/>
      <c r="I10" s="58"/>
      <c r="J10" s="58"/>
      <c r="K10" s="58"/>
    </row>
    <row r="11" spans="1:11">
      <c r="A11" s="13"/>
      <c r="B11" s="58"/>
      <c r="C11" s="58"/>
      <c r="D11" s="58"/>
      <c r="E11" s="58"/>
      <c r="F11" s="58"/>
      <c r="G11" s="58"/>
      <c r="H11" s="58"/>
      <c r="I11" s="58"/>
      <c r="J11" s="58"/>
      <c r="K11" s="58"/>
    </row>
    <row r="12" spans="1:11" ht="18.75" customHeight="1">
      <c r="A12" s="13"/>
      <c r="B12" s="52" t="s">
        <v>807</v>
      </c>
      <c r="C12" s="92"/>
      <c r="D12" s="92"/>
      <c r="E12" s="92"/>
      <c r="F12" s="92"/>
      <c r="G12" s="92"/>
      <c r="H12" s="92"/>
      <c r="I12" s="58"/>
      <c r="J12" s="58"/>
      <c r="K12" s="58"/>
    </row>
    <row r="13" spans="1:11" ht="18" customHeight="1">
      <c r="A13" s="13"/>
      <c r="B13" s="483" t="s">
        <v>0</v>
      </c>
      <c r="C13" s="483"/>
      <c r="D13" s="483"/>
      <c r="E13" s="483"/>
      <c r="F13" s="483"/>
      <c r="G13" s="483"/>
      <c r="H13" s="484"/>
      <c r="I13" s="481" t="s">
        <v>188</v>
      </c>
      <c r="J13" s="482"/>
      <c r="K13" s="96"/>
    </row>
    <row r="14" spans="1:11" ht="20.25" customHeight="1">
      <c r="A14" s="13"/>
      <c r="B14" s="483"/>
      <c r="C14" s="483"/>
      <c r="D14" s="483"/>
      <c r="E14" s="483"/>
      <c r="F14" s="483"/>
      <c r="G14" s="483"/>
      <c r="H14" s="484"/>
      <c r="I14" s="481" t="s">
        <v>189</v>
      </c>
      <c r="J14" s="482"/>
      <c r="K14" s="96"/>
    </row>
    <row r="15" spans="1:11">
      <c r="A15" s="13"/>
      <c r="B15" s="40"/>
      <c r="C15" s="76"/>
      <c r="D15" s="398"/>
      <c r="E15" s="398"/>
      <c r="F15" s="398"/>
      <c r="G15" s="398"/>
      <c r="H15" s="398"/>
      <c r="I15" s="398"/>
      <c r="J15" s="398"/>
      <c r="K15" s="61"/>
    </row>
    <row r="16" spans="1:11" ht="88.5" customHeight="1">
      <c r="A16" s="13"/>
      <c r="B16" s="485" t="s">
        <v>1</v>
      </c>
      <c r="C16" s="485"/>
      <c r="D16" s="399" t="s">
        <v>215</v>
      </c>
      <c r="E16" s="399" t="s">
        <v>214</v>
      </c>
      <c r="F16" s="399" t="s">
        <v>3</v>
      </c>
      <c r="G16" s="399" t="s">
        <v>4</v>
      </c>
      <c r="H16" s="399" t="s">
        <v>5</v>
      </c>
      <c r="I16" s="399" t="s">
        <v>747</v>
      </c>
      <c r="J16" s="399" t="s">
        <v>6</v>
      </c>
      <c r="K16" s="399" t="s">
        <v>187</v>
      </c>
    </row>
    <row r="17" spans="1:12" ht="56.25" customHeight="1">
      <c r="A17" s="13"/>
      <c r="B17" s="487" t="s">
        <v>793</v>
      </c>
      <c r="C17" s="487"/>
      <c r="D17" s="487"/>
      <c r="E17" s="487"/>
      <c r="F17" s="487"/>
      <c r="G17" s="487"/>
      <c r="H17" s="487"/>
      <c r="I17" s="487"/>
      <c r="J17" s="402"/>
      <c r="K17" s="403"/>
    </row>
    <row r="18" spans="1:12" ht="35.25" customHeight="1">
      <c r="A18" s="13"/>
      <c r="B18" s="486"/>
      <c r="C18" s="400" t="s">
        <v>788</v>
      </c>
      <c r="D18" s="410" t="s">
        <v>737</v>
      </c>
      <c r="E18" s="400" t="s">
        <v>459</v>
      </c>
      <c r="F18" s="410">
        <v>470</v>
      </c>
      <c r="G18" s="405">
        <v>23</v>
      </c>
      <c r="H18" s="405">
        <v>8</v>
      </c>
      <c r="I18" s="400" t="s">
        <v>738</v>
      </c>
      <c r="J18" s="468">
        <v>313</v>
      </c>
      <c r="K18" s="316">
        <f>ROUND(J18*(1-$K$13),0)</f>
        <v>313</v>
      </c>
    </row>
    <row r="19" spans="1:12" ht="28.5" customHeight="1">
      <c r="A19" s="13"/>
      <c r="B19" s="486"/>
      <c r="C19" s="400" t="s">
        <v>789</v>
      </c>
      <c r="D19" s="410" t="s">
        <v>739</v>
      </c>
      <c r="E19" s="400" t="s">
        <v>459</v>
      </c>
      <c r="F19" s="410">
        <v>470</v>
      </c>
      <c r="G19" s="405">
        <v>23</v>
      </c>
      <c r="H19" s="405">
        <v>8</v>
      </c>
      <c r="I19" s="400" t="s">
        <v>740</v>
      </c>
      <c r="J19" s="468">
        <v>352</v>
      </c>
      <c r="K19" s="316">
        <f>ROUND(J19*(1-$K$13),0)</f>
        <v>352</v>
      </c>
    </row>
    <row r="20" spans="1:12" ht="33.75" customHeight="1">
      <c r="A20" s="13"/>
      <c r="B20" s="486"/>
      <c r="C20" s="400" t="s">
        <v>790</v>
      </c>
      <c r="D20" s="410" t="s">
        <v>741</v>
      </c>
      <c r="E20" s="400" t="s">
        <v>459</v>
      </c>
      <c r="F20" s="410">
        <v>550</v>
      </c>
      <c r="G20" s="406">
        <v>30</v>
      </c>
      <c r="H20" s="406">
        <v>8.5</v>
      </c>
      <c r="I20" s="400" t="s">
        <v>742</v>
      </c>
      <c r="J20" s="468">
        <v>452</v>
      </c>
      <c r="K20" s="316">
        <f>ROUND(J20*(1-$K$13),0)</f>
        <v>452</v>
      </c>
    </row>
    <row r="21" spans="1:12" ht="30.75" customHeight="1">
      <c r="A21" s="13"/>
      <c r="B21" s="486"/>
      <c r="C21" s="400" t="s">
        <v>791</v>
      </c>
      <c r="D21" s="410" t="s">
        <v>743</v>
      </c>
      <c r="E21" s="400" t="s">
        <v>459</v>
      </c>
      <c r="F21" s="410">
        <v>650</v>
      </c>
      <c r="G21" s="405">
        <v>28</v>
      </c>
      <c r="H21" s="404">
        <v>11.5</v>
      </c>
      <c r="I21" s="400" t="s">
        <v>744</v>
      </c>
      <c r="J21" s="468">
        <v>703</v>
      </c>
      <c r="K21" s="316">
        <f>ROUND(J21*(1-$K$14),0)</f>
        <v>703</v>
      </c>
    </row>
    <row r="22" spans="1:12" ht="29.25" customHeight="1">
      <c r="A22" s="13"/>
      <c r="B22" s="486"/>
      <c r="C22" s="400" t="s">
        <v>792</v>
      </c>
      <c r="D22" s="410" t="s">
        <v>745</v>
      </c>
      <c r="E22" s="400" t="s">
        <v>459</v>
      </c>
      <c r="F22" s="410">
        <v>900</v>
      </c>
      <c r="G22" s="405">
        <v>34</v>
      </c>
      <c r="H22" s="405">
        <v>14</v>
      </c>
      <c r="I22" s="400" t="s">
        <v>746</v>
      </c>
      <c r="J22" s="468">
        <v>926</v>
      </c>
      <c r="K22" s="316">
        <f>ROUND(J22*(1-$K$14),0)</f>
        <v>926</v>
      </c>
    </row>
    <row r="23" spans="1:12" ht="47.25" customHeight="1">
      <c r="A23" s="13"/>
      <c r="B23" s="488" t="s">
        <v>794</v>
      </c>
      <c r="C23" s="489"/>
      <c r="D23" s="489"/>
      <c r="E23" s="489"/>
      <c r="F23" s="489"/>
      <c r="G23" s="489"/>
      <c r="H23" s="489"/>
      <c r="I23" s="489"/>
      <c r="J23" s="402"/>
      <c r="K23" s="403"/>
    </row>
    <row r="24" spans="1:12" ht="25.5" customHeight="1">
      <c r="A24" s="13"/>
      <c r="B24" s="486"/>
      <c r="C24" s="313" t="s">
        <v>665</v>
      </c>
      <c r="D24" s="314" t="s">
        <v>666</v>
      </c>
      <c r="E24" s="315" t="s">
        <v>459</v>
      </c>
      <c r="F24" s="314">
        <v>400</v>
      </c>
      <c r="G24" s="314">
        <v>28</v>
      </c>
      <c r="H24" s="405">
        <v>30.5</v>
      </c>
      <c r="I24" s="311" t="s">
        <v>748</v>
      </c>
      <c r="J24" s="466">
        <v>313</v>
      </c>
      <c r="K24" s="316">
        <f>ROUND(J24*(1-$K$13),0)</f>
        <v>313</v>
      </c>
    </row>
    <row r="25" spans="1:12" ht="25.5" customHeight="1">
      <c r="A25" s="13"/>
      <c r="B25" s="486"/>
      <c r="C25" s="313" t="s">
        <v>668</v>
      </c>
      <c r="D25" s="314" t="s">
        <v>669</v>
      </c>
      <c r="E25" s="315" t="s">
        <v>459</v>
      </c>
      <c r="F25" s="314">
        <v>450</v>
      </c>
      <c r="G25" s="314">
        <v>28</v>
      </c>
      <c r="H25" s="405">
        <v>34</v>
      </c>
      <c r="I25" s="311" t="s">
        <v>749</v>
      </c>
      <c r="J25" s="466">
        <v>352</v>
      </c>
      <c r="K25" s="316">
        <f>ROUND(J25*(1-$K$13),0)</f>
        <v>352</v>
      </c>
    </row>
    <row r="26" spans="1:12" ht="23.25" customHeight="1">
      <c r="A26" s="13"/>
      <c r="B26" s="486"/>
      <c r="C26" s="352" t="s">
        <v>671</v>
      </c>
      <c r="D26" s="353" t="s">
        <v>672</v>
      </c>
      <c r="E26" s="354" t="s">
        <v>459</v>
      </c>
      <c r="F26" s="353">
        <v>650</v>
      </c>
      <c r="G26" s="353">
        <v>33</v>
      </c>
      <c r="H26" s="406">
        <v>37</v>
      </c>
      <c r="I26" s="355" t="s">
        <v>750</v>
      </c>
      <c r="J26" s="356">
        <v>411</v>
      </c>
      <c r="K26" s="357">
        <f>ROUND(J26*(1-$K$13),0)</f>
        <v>411</v>
      </c>
    </row>
    <row r="27" spans="1:12" ht="23.25" customHeight="1">
      <c r="A27" s="13"/>
      <c r="B27" s="486"/>
      <c r="C27" s="352" t="s">
        <v>694</v>
      </c>
      <c r="D27" s="353" t="s">
        <v>696</v>
      </c>
      <c r="E27" s="354" t="s">
        <v>697</v>
      </c>
      <c r="F27" s="314">
        <v>1800</v>
      </c>
      <c r="G27" s="314">
        <v>33</v>
      </c>
      <c r="H27" s="405">
        <v>53</v>
      </c>
      <c r="I27" s="358" t="s">
        <v>751</v>
      </c>
      <c r="J27" s="312">
        <v>703</v>
      </c>
      <c r="K27" s="359">
        <f>ROUND(J27*(1-$K$14),0)</f>
        <v>703</v>
      </c>
    </row>
    <row r="28" spans="1:12" ht="23.25" customHeight="1">
      <c r="A28" s="13"/>
      <c r="B28" s="486"/>
      <c r="C28" s="352" t="s">
        <v>695</v>
      </c>
      <c r="D28" s="353" t="s">
        <v>699</v>
      </c>
      <c r="E28" s="354" t="s">
        <v>700</v>
      </c>
      <c r="F28" s="314">
        <v>1800</v>
      </c>
      <c r="G28" s="314">
        <v>33</v>
      </c>
      <c r="H28" s="405">
        <v>63</v>
      </c>
      <c r="I28" s="358" t="s">
        <v>751</v>
      </c>
      <c r="J28" s="312">
        <v>817</v>
      </c>
      <c r="K28" s="359">
        <f>ROUND(J28*(1-$K$14),0)</f>
        <v>817</v>
      </c>
    </row>
    <row r="29" spans="1:12" ht="39" customHeight="1">
      <c r="A29" s="13"/>
      <c r="B29" s="490" t="s">
        <v>795</v>
      </c>
      <c r="C29" s="491"/>
      <c r="D29" s="491"/>
      <c r="E29" s="491"/>
      <c r="F29" s="491"/>
      <c r="G29" s="491"/>
      <c r="H29" s="491"/>
      <c r="I29" s="492"/>
      <c r="J29" s="402"/>
      <c r="K29" s="402"/>
    </row>
    <row r="30" spans="1:12" ht="18.75" customHeight="1">
      <c r="A30" s="13"/>
      <c r="B30" s="486"/>
      <c r="C30" s="78" t="s">
        <v>451</v>
      </c>
      <c r="D30" s="79" t="s">
        <v>455</v>
      </c>
      <c r="E30" s="80" t="s">
        <v>459</v>
      </c>
      <c r="F30" s="231">
        <v>400</v>
      </c>
      <c r="G30" s="231" t="s">
        <v>461</v>
      </c>
      <c r="H30" s="81">
        <v>26.5</v>
      </c>
      <c r="I30" s="311" t="s">
        <v>466</v>
      </c>
      <c r="J30" s="466">
        <v>313</v>
      </c>
      <c r="K30" s="312">
        <f>ROUND(J30*(1-$K$13),0)</f>
        <v>313</v>
      </c>
      <c r="L30" s="321"/>
    </row>
    <row r="31" spans="1:12" ht="22.5" customHeight="1">
      <c r="A31" s="13"/>
      <c r="B31" s="486"/>
      <c r="C31" s="78" t="s">
        <v>452</v>
      </c>
      <c r="D31" s="79" t="s">
        <v>456</v>
      </c>
      <c r="E31" s="80" t="s">
        <v>459</v>
      </c>
      <c r="F31" s="231">
        <v>450</v>
      </c>
      <c r="G31" s="231" t="s">
        <v>462</v>
      </c>
      <c r="H31" s="81">
        <v>27.5</v>
      </c>
      <c r="I31" s="311" t="s">
        <v>466</v>
      </c>
      <c r="J31" s="467">
        <v>352</v>
      </c>
      <c r="K31" s="83">
        <f>ROUND(J31*(1-$K$13),0)</f>
        <v>352</v>
      </c>
      <c r="L31" s="321"/>
    </row>
    <row r="32" spans="1:12" ht="24.75" customHeight="1">
      <c r="A32" s="13"/>
      <c r="B32" s="486"/>
      <c r="C32" s="78" t="s">
        <v>453</v>
      </c>
      <c r="D32" s="79" t="s">
        <v>248</v>
      </c>
      <c r="E32" s="80" t="s">
        <v>459</v>
      </c>
      <c r="F32" s="231">
        <v>550</v>
      </c>
      <c r="G32" s="231" t="s">
        <v>463</v>
      </c>
      <c r="H32" s="81">
        <v>33</v>
      </c>
      <c r="I32" s="311" t="s">
        <v>467</v>
      </c>
      <c r="J32" s="83">
        <v>411</v>
      </c>
      <c r="K32" s="83">
        <f>ROUND(J32*(1-$K$13),0)</f>
        <v>411</v>
      </c>
      <c r="L32" s="321"/>
    </row>
    <row r="33" spans="1:12" ht="20.25" customHeight="1">
      <c r="A33" s="13"/>
      <c r="B33" s="486"/>
      <c r="C33" s="78" t="s">
        <v>469</v>
      </c>
      <c r="D33" s="79" t="s">
        <v>457</v>
      </c>
      <c r="E33" s="80" t="s">
        <v>459</v>
      </c>
      <c r="F33" s="231">
        <v>800</v>
      </c>
      <c r="G33" s="231" t="s">
        <v>464</v>
      </c>
      <c r="H33" s="81">
        <v>44</v>
      </c>
      <c r="I33" s="408" t="s">
        <v>752</v>
      </c>
      <c r="J33" s="312">
        <v>703</v>
      </c>
      <c r="K33" s="312">
        <f>ROUND(J33*(1-$K$14),0)</f>
        <v>703</v>
      </c>
      <c r="L33" s="321"/>
    </row>
    <row r="34" spans="1:12" ht="18.75" customHeight="1">
      <c r="A34" s="13"/>
      <c r="B34" s="486"/>
      <c r="C34" s="78" t="s">
        <v>454</v>
      </c>
      <c r="D34" s="79" t="s">
        <v>458</v>
      </c>
      <c r="E34" s="80" t="s">
        <v>460</v>
      </c>
      <c r="F34" s="231">
        <v>900</v>
      </c>
      <c r="G34" s="231" t="s">
        <v>465</v>
      </c>
      <c r="H34" s="81">
        <v>55.5</v>
      </c>
      <c r="I34" s="408" t="s">
        <v>752</v>
      </c>
      <c r="J34" s="312">
        <v>817</v>
      </c>
      <c r="K34" s="312">
        <f>ROUND(J34*(1-$K$14),0)</f>
        <v>817</v>
      </c>
      <c r="L34" s="321"/>
    </row>
    <row r="35" spans="1:12" ht="54" customHeight="1">
      <c r="A35" s="13"/>
      <c r="B35" s="490" t="s">
        <v>753</v>
      </c>
      <c r="C35" s="491"/>
      <c r="D35" s="491"/>
      <c r="E35" s="491"/>
      <c r="F35" s="491"/>
      <c r="G35" s="491"/>
      <c r="H35" s="491"/>
      <c r="I35" s="496"/>
      <c r="J35" s="407"/>
      <c r="K35" s="407"/>
      <c r="L35" s="321"/>
    </row>
    <row r="36" spans="1:12" ht="18.75" customHeight="1">
      <c r="A36" s="13"/>
      <c r="B36" s="497"/>
      <c r="C36" s="400" t="s">
        <v>754</v>
      </c>
      <c r="D36" s="409" t="s">
        <v>729</v>
      </c>
      <c r="E36" s="315" t="s">
        <v>541</v>
      </c>
      <c r="F36" s="410">
        <v>500</v>
      </c>
      <c r="G36" s="410">
        <v>21</v>
      </c>
      <c r="H36" s="412">
        <v>8.5</v>
      </c>
      <c r="I36" s="410" t="s">
        <v>755</v>
      </c>
      <c r="J36" s="401">
        <v>548</v>
      </c>
      <c r="K36" s="312">
        <f>ROUND(J36*(1-$K$13),0)</f>
        <v>548</v>
      </c>
      <c r="L36" s="321"/>
    </row>
    <row r="37" spans="1:12" ht="18.75" customHeight="1">
      <c r="A37" s="13"/>
      <c r="B37" s="498"/>
      <c r="C37" s="400" t="s">
        <v>756</v>
      </c>
      <c r="D37" s="409" t="s">
        <v>757</v>
      </c>
      <c r="E37" s="315" t="s">
        <v>542</v>
      </c>
      <c r="F37" s="410">
        <v>480</v>
      </c>
      <c r="G37" s="410">
        <v>325</v>
      </c>
      <c r="H37" s="412">
        <v>9</v>
      </c>
      <c r="I37" s="410" t="s">
        <v>758</v>
      </c>
      <c r="J37" s="401">
        <v>565</v>
      </c>
      <c r="K37" s="312">
        <f>ROUND(J37*(1-$K$13),0)</f>
        <v>565</v>
      </c>
      <c r="L37" s="321"/>
    </row>
    <row r="38" spans="1:12" ht="18.75" customHeight="1">
      <c r="A38" s="13"/>
      <c r="B38" s="498"/>
      <c r="C38" s="400" t="s">
        <v>759</v>
      </c>
      <c r="D38" s="409" t="s">
        <v>733</v>
      </c>
      <c r="E38" s="315" t="s">
        <v>760</v>
      </c>
      <c r="F38" s="410">
        <v>560</v>
      </c>
      <c r="G38" s="410">
        <v>25</v>
      </c>
      <c r="H38" s="412">
        <v>9</v>
      </c>
      <c r="I38" s="410" t="s">
        <v>758</v>
      </c>
      <c r="J38" s="401">
        <v>630</v>
      </c>
      <c r="K38" s="312">
        <f>ROUND(J38*(1-$K$13),0)</f>
        <v>630</v>
      </c>
      <c r="L38" s="321"/>
    </row>
    <row r="39" spans="1:12" ht="18.75" customHeight="1">
      <c r="A39" s="13"/>
      <c r="B39" s="498"/>
      <c r="C39" s="400" t="s">
        <v>761</v>
      </c>
      <c r="D39" s="409" t="s">
        <v>762</v>
      </c>
      <c r="E39" s="315" t="s">
        <v>763</v>
      </c>
      <c r="F39" s="410">
        <v>850</v>
      </c>
      <c r="G39" s="410">
        <v>30</v>
      </c>
      <c r="H39" s="412">
        <v>13.5</v>
      </c>
      <c r="I39" s="410" t="s">
        <v>764</v>
      </c>
      <c r="J39" s="401">
        <v>954</v>
      </c>
      <c r="K39" s="312">
        <f>ROUND(J39*(1-$K$14),0)</f>
        <v>954</v>
      </c>
      <c r="L39" s="321"/>
    </row>
    <row r="40" spans="1:12" ht="18.75" customHeight="1">
      <c r="A40" s="13"/>
      <c r="B40" s="499"/>
      <c r="C40" s="413" t="s">
        <v>765</v>
      </c>
      <c r="D40" s="414" t="s">
        <v>766</v>
      </c>
      <c r="E40" s="415" t="s">
        <v>767</v>
      </c>
      <c r="F40" s="416">
        <v>850</v>
      </c>
      <c r="G40" s="416">
        <v>31</v>
      </c>
      <c r="H40" s="417">
        <v>13.5</v>
      </c>
      <c r="I40" s="416" t="s">
        <v>764</v>
      </c>
      <c r="J40" s="418">
        <v>1241</v>
      </c>
      <c r="K40" s="312">
        <f>ROUND(J40*(1-$K$14),0)</f>
        <v>1241</v>
      </c>
      <c r="L40" s="321"/>
    </row>
    <row r="41" spans="1:12" ht="18.75" customHeight="1">
      <c r="A41" s="13"/>
      <c r="B41" s="500"/>
      <c r="C41" s="400" t="s">
        <v>768</v>
      </c>
      <c r="D41" s="502" t="s">
        <v>770</v>
      </c>
      <c r="E41" s="503"/>
      <c r="F41" s="503"/>
      <c r="G41" s="503"/>
      <c r="H41" s="411"/>
      <c r="I41" s="410"/>
      <c r="J41" s="419">
        <v>87</v>
      </c>
      <c r="K41" s="312">
        <f>ROUND(J41*(1-$K$13),0)</f>
        <v>87</v>
      </c>
      <c r="L41" s="321"/>
    </row>
    <row r="42" spans="1:12" ht="18.75" customHeight="1">
      <c r="A42" s="13"/>
      <c r="B42" s="501"/>
      <c r="C42" s="400" t="s">
        <v>769</v>
      </c>
      <c r="D42" s="502" t="s">
        <v>771</v>
      </c>
      <c r="E42" s="503"/>
      <c r="F42" s="503"/>
      <c r="G42" s="503"/>
      <c r="H42" s="411"/>
      <c r="I42" s="410"/>
      <c r="J42" s="419">
        <v>87</v>
      </c>
      <c r="K42" s="312">
        <f>ROUND(J42*(1-$K$13),0)</f>
        <v>87</v>
      </c>
      <c r="L42" s="321"/>
    </row>
    <row r="43" spans="1:12" s="269" customFormat="1" ht="48" customHeight="1">
      <c r="A43" s="14"/>
      <c r="B43" s="504" t="s">
        <v>532</v>
      </c>
      <c r="C43" s="504"/>
      <c r="D43" s="504"/>
      <c r="E43" s="504"/>
      <c r="F43" s="504"/>
      <c r="G43" s="504"/>
      <c r="H43" s="504"/>
      <c r="I43" s="504"/>
      <c r="J43" s="422"/>
      <c r="K43" s="422"/>
    </row>
    <row r="44" spans="1:12" s="269" customFormat="1" ht="24" customHeight="1">
      <c r="A44" s="14"/>
      <c r="B44" s="505"/>
      <c r="C44" s="263" t="s">
        <v>533</v>
      </c>
      <c r="D44" s="410" t="s">
        <v>537</v>
      </c>
      <c r="E44" s="410" t="s">
        <v>541</v>
      </c>
      <c r="F44" s="410">
        <v>550</v>
      </c>
      <c r="G44" s="410">
        <v>26</v>
      </c>
      <c r="H44" s="410">
        <v>30.6</v>
      </c>
      <c r="I44" s="410" t="s">
        <v>584</v>
      </c>
      <c r="J44" s="419">
        <v>536</v>
      </c>
      <c r="K44" s="419">
        <f>ROUND(J44*(1-$K$13),0)</f>
        <v>536</v>
      </c>
      <c r="L44" s="322"/>
    </row>
    <row r="45" spans="1:12" s="269" customFormat="1" ht="24" customHeight="1">
      <c r="A45" s="14"/>
      <c r="B45" s="506"/>
      <c r="C45" s="263" t="s">
        <v>534</v>
      </c>
      <c r="D45" s="410" t="s">
        <v>538</v>
      </c>
      <c r="E45" s="410" t="s">
        <v>542</v>
      </c>
      <c r="F45" s="410">
        <v>580</v>
      </c>
      <c r="G45" s="410">
        <v>26</v>
      </c>
      <c r="H45" s="410">
        <v>31.1</v>
      </c>
      <c r="I45" s="410" t="s">
        <v>584</v>
      </c>
      <c r="J45" s="401">
        <v>655</v>
      </c>
      <c r="K45" s="401">
        <f>ROUND(J45*(1-$K$13),0)</f>
        <v>655</v>
      </c>
      <c r="L45" s="322"/>
    </row>
    <row r="46" spans="1:12" s="269" customFormat="1" ht="24" customHeight="1">
      <c r="A46" s="14"/>
      <c r="B46" s="506"/>
      <c r="C46" s="263" t="s">
        <v>535</v>
      </c>
      <c r="D46" s="410" t="s">
        <v>539</v>
      </c>
      <c r="E46" s="410" t="s">
        <v>541</v>
      </c>
      <c r="F46" s="410">
        <v>900</v>
      </c>
      <c r="G46" s="410">
        <v>35</v>
      </c>
      <c r="H46" s="410">
        <v>48.5</v>
      </c>
      <c r="I46" s="410" t="s">
        <v>588</v>
      </c>
      <c r="J46" s="401">
        <v>1000</v>
      </c>
      <c r="K46" s="401">
        <f>ROUND(J46*(1-$K$14),0)</f>
        <v>1000</v>
      </c>
      <c r="L46" s="322"/>
    </row>
    <row r="47" spans="1:12" s="269" customFormat="1" ht="24" customHeight="1">
      <c r="A47" s="14"/>
      <c r="B47" s="507"/>
      <c r="C47" s="263" t="s">
        <v>536</v>
      </c>
      <c r="D47" s="410" t="s">
        <v>540</v>
      </c>
      <c r="E47" s="410" t="s">
        <v>541</v>
      </c>
      <c r="F47" s="410">
        <v>950</v>
      </c>
      <c r="G47" s="410">
        <v>36</v>
      </c>
      <c r="H47" s="410">
        <v>59.5</v>
      </c>
      <c r="I47" s="410" t="s">
        <v>589</v>
      </c>
      <c r="J47" s="401">
        <v>1296</v>
      </c>
      <c r="K47" s="401">
        <f>ROUND(J47*(1-$K$14),0)</f>
        <v>1296</v>
      </c>
      <c r="L47" s="322"/>
    </row>
    <row r="48" spans="1:12" s="269" customFormat="1" ht="33.75" customHeight="1">
      <c r="A48" s="14"/>
      <c r="B48" s="490" t="s">
        <v>709</v>
      </c>
      <c r="C48" s="491"/>
      <c r="D48" s="491"/>
      <c r="E48" s="491"/>
      <c r="F48" s="491"/>
      <c r="G48" s="491"/>
      <c r="H48" s="491"/>
      <c r="I48" s="491"/>
      <c r="J48" s="363"/>
      <c r="K48" s="363"/>
      <c r="L48" s="322"/>
    </row>
    <row r="49" spans="1:12" s="269" customFormat="1" ht="77.25" customHeight="1">
      <c r="A49" s="14"/>
      <c r="B49" s="423"/>
      <c r="C49" s="424" t="s">
        <v>710</v>
      </c>
      <c r="D49" s="410" t="s">
        <v>711</v>
      </c>
      <c r="E49" s="410" t="s">
        <v>712</v>
      </c>
      <c r="F49" s="410">
        <v>1400</v>
      </c>
      <c r="G49" s="410">
        <v>46</v>
      </c>
      <c r="H49" s="410">
        <v>110</v>
      </c>
      <c r="I49" s="425" t="s">
        <v>713</v>
      </c>
      <c r="J49" s="419">
        <v>1706</v>
      </c>
      <c r="K49" s="419">
        <f>ROUND(J49*(1-$K$14),0)</f>
        <v>1706</v>
      </c>
      <c r="L49" s="322"/>
    </row>
    <row r="50" spans="1:12" s="268" customFormat="1" ht="46.5" customHeight="1">
      <c r="A50" s="14"/>
      <c r="B50" s="490" t="s">
        <v>487</v>
      </c>
      <c r="C50" s="491"/>
      <c r="D50" s="491"/>
      <c r="E50" s="491"/>
      <c r="F50" s="491"/>
      <c r="G50" s="491"/>
      <c r="H50" s="491"/>
      <c r="I50" s="491"/>
      <c r="J50" s="77"/>
      <c r="K50" s="77"/>
    </row>
    <row r="51" spans="1:12" s="269" customFormat="1" ht="32.25" customHeight="1">
      <c r="A51" s="14" t="s">
        <v>8</v>
      </c>
      <c r="B51" s="423"/>
      <c r="C51" s="400" t="s">
        <v>255</v>
      </c>
      <c r="D51" s="80" t="s">
        <v>190</v>
      </c>
      <c r="E51" s="80" t="s">
        <v>199</v>
      </c>
      <c r="F51" s="28">
        <v>1300</v>
      </c>
      <c r="G51" s="28" t="s">
        <v>9</v>
      </c>
      <c r="H51" s="79">
        <v>74</v>
      </c>
      <c r="I51" s="79" t="s">
        <v>10</v>
      </c>
      <c r="J51" s="426" t="s">
        <v>772</v>
      </c>
      <c r="K51" s="44"/>
    </row>
    <row r="52" spans="1:12" s="269" customFormat="1" ht="32.25" customHeight="1">
      <c r="A52" s="14" t="s">
        <v>11</v>
      </c>
      <c r="B52" s="423"/>
      <c r="C52" s="400" t="s">
        <v>256</v>
      </c>
      <c r="D52" s="80" t="s">
        <v>191</v>
      </c>
      <c r="E52" s="80" t="s">
        <v>200</v>
      </c>
      <c r="F52" s="28">
        <v>1500</v>
      </c>
      <c r="G52" s="28" t="s">
        <v>12</v>
      </c>
      <c r="H52" s="79">
        <v>114</v>
      </c>
      <c r="I52" s="79" t="s">
        <v>10</v>
      </c>
      <c r="J52" s="426" t="s">
        <v>772</v>
      </c>
      <c r="K52" s="44"/>
    </row>
    <row r="53" spans="1:12" s="269" customFormat="1" ht="23.25" customHeight="1">
      <c r="A53" s="14" t="s">
        <v>13</v>
      </c>
      <c r="B53" s="423"/>
      <c r="C53" s="400" t="s">
        <v>257</v>
      </c>
      <c r="D53" s="80" t="s">
        <v>192</v>
      </c>
      <c r="E53" s="80" t="s">
        <v>201</v>
      </c>
      <c r="F53" s="28">
        <v>1800</v>
      </c>
      <c r="G53" s="28" t="s">
        <v>14</v>
      </c>
      <c r="H53" s="79">
        <v>128</v>
      </c>
      <c r="I53" s="79" t="s">
        <v>15</v>
      </c>
      <c r="J53" s="44">
        <v>2264.1709999999998</v>
      </c>
      <c r="K53" s="44">
        <f>ROUND(J53*(1-$K$14),0)</f>
        <v>2264</v>
      </c>
    </row>
    <row r="54" spans="1:12" s="269" customFormat="1" ht="47.25" customHeight="1">
      <c r="A54" s="14"/>
      <c r="B54" s="490" t="s">
        <v>581</v>
      </c>
      <c r="C54" s="491"/>
      <c r="D54" s="491"/>
      <c r="E54" s="491"/>
      <c r="F54" s="491"/>
      <c r="G54" s="491"/>
      <c r="H54" s="491"/>
      <c r="I54" s="491"/>
      <c r="J54" s="241"/>
      <c r="K54" s="242"/>
    </row>
    <row r="55" spans="1:12" s="269" customFormat="1" ht="23.25" customHeight="1">
      <c r="A55" s="14"/>
      <c r="B55" s="423"/>
      <c r="C55" s="400" t="s">
        <v>486</v>
      </c>
      <c r="D55" s="235" t="s">
        <v>492</v>
      </c>
      <c r="E55" s="235" t="s">
        <v>500</v>
      </c>
      <c r="F55" s="392">
        <v>720</v>
      </c>
      <c r="G55" s="392" t="s">
        <v>502</v>
      </c>
      <c r="H55" s="427">
        <v>76.5</v>
      </c>
      <c r="I55" s="427" t="s">
        <v>506</v>
      </c>
      <c r="J55" s="44">
        <v>1067</v>
      </c>
      <c r="K55" s="44">
        <f>ROUND(J55*(1-$K$14),0)</f>
        <v>1067</v>
      </c>
    </row>
    <row r="56" spans="1:12" s="269" customFormat="1" ht="23.25" customHeight="1">
      <c r="A56" s="14"/>
      <c r="B56" s="423"/>
      <c r="C56" s="400" t="s">
        <v>488</v>
      </c>
      <c r="D56" s="235" t="s">
        <v>493</v>
      </c>
      <c r="E56" s="235" t="s">
        <v>501</v>
      </c>
      <c r="F56" s="392">
        <v>1450</v>
      </c>
      <c r="G56" s="392" t="s">
        <v>503</v>
      </c>
      <c r="H56" s="427">
        <v>95</v>
      </c>
      <c r="I56" s="427" t="s">
        <v>507</v>
      </c>
      <c r="J56" s="44">
        <v>1250.9952000000001</v>
      </c>
      <c r="K56" s="44">
        <f>ROUND(J56*(1-$K$14),0)</f>
        <v>1251</v>
      </c>
    </row>
    <row r="57" spans="1:12" s="269" customFormat="1" ht="23.25" customHeight="1">
      <c r="A57" s="14"/>
      <c r="B57" s="423"/>
      <c r="C57" s="400" t="s">
        <v>489</v>
      </c>
      <c r="D57" s="235" t="s">
        <v>494</v>
      </c>
      <c r="E57" s="235" t="s">
        <v>497</v>
      </c>
      <c r="F57" s="392">
        <v>1650</v>
      </c>
      <c r="G57" s="392" t="s">
        <v>504</v>
      </c>
      <c r="H57" s="427">
        <v>108</v>
      </c>
      <c r="I57" s="427" t="s">
        <v>520</v>
      </c>
      <c r="J57" s="44">
        <v>1602.8376000000001</v>
      </c>
      <c r="K57" s="44">
        <f>ROUND(J57*(1-$K$14),0)</f>
        <v>1603</v>
      </c>
    </row>
    <row r="58" spans="1:12" s="269" customFormat="1" ht="23.25" customHeight="1">
      <c r="A58" s="14"/>
      <c r="B58" s="423"/>
      <c r="C58" s="400" t="s">
        <v>490</v>
      </c>
      <c r="D58" s="235" t="s">
        <v>495</v>
      </c>
      <c r="E58" s="235" t="s">
        <v>499</v>
      </c>
      <c r="F58" s="392">
        <v>1650</v>
      </c>
      <c r="G58" s="392" t="s">
        <v>504</v>
      </c>
      <c r="H58" s="427">
        <v>143</v>
      </c>
      <c r="I58" s="427" t="s">
        <v>520</v>
      </c>
      <c r="J58" s="44">
        <v>2264.1709999999998</v>
      </c>
      <c r="K58" s="44">
        <f>ROUND(J58*(1-$K$14),0)</f>
        <v>2264</v>
      </c>
    </row>
    <row r="59" spans="1:12" s="269" customFormat="1" ht="23.25" customHeight="1">
      <c r="A59" s="240"/>
      <c r="B59" s="423"/>
      <c r="C59" s="400" t="s">
        <v>491</v>
      </c>
      <c r="D59" s="428" t="s">
        <v>496</v>
      </c>
      <c r="E59" s="429" t="s">
        <v>498</v>
      </c>
      <c r="F59" s="429">
        <v>1800</v>
      </c>
      <c r="G59" s="392" t="s">
        <v>505</v>
      </c>
      <c r="H59" s="430">
        <v>162</v>
      </c>
      <c r="I59" s="429" t="s">
        <v>508</v>
      </c>
      <c r="J59" s="44">
        <v>2586</v>
      </c>
      <c r="K59" s="44">
        <f>ROUND(J59*(1-$K$14),0)</f>
        <v>2586</v>
      </c>
    </row>
    <row r="60" spans="1:12" s="268" customFormat="1" ht="46.5" customHeight="1">
      <c r="A60" s="14"/>
      <c r="B60" s="490" t="s">
        <v>16</v>
      </c>
      <c r="C60" s="491"/>
      <c r="D60" s="491"/>
      <c r="E60" s="491"/>
      <c r="F60" s="491"/>
      <c r="G60" s="491"/>
      <c r="H60" s="491"/>
      <c r="I60" s="491"/>
      <c r="J60" s="77"/>
      <c r="K60" s="77"/>
    </row>
    <row r="61" spans="1:12" s="269" customFormat="1" ht="15.75">
      <c r="A61" s="14" t="s">
        <v>233</v>
      </c>
      <c r="B61" s="423"/>
      <c r="C61" s="78" t="s">
        <v>701</v>
      </c>
      <c r="D61" s="80" t="s">
        <v>191</v>
      </c>
      <c r="E61" s="80" t="s">
        <v>202</v>
      </c>
      <c r="F61" s="28" t="s">
        <v>19</v>
      </c>
      <c r="G61" s="28" t="s">
        <v>14</v>
      </c>
      <c r="H61" s="81">
        <v>122</v>
      </c>
      <c r="I61" s="81" t="s">
        <v>18</v>
      </c>
      <c r="J61" s="44">
        <v>1694</v>
      </c>
      <c r="K61" s="351">
        <f t="shared" ref="K61:K70" si="0">ROUND(J61*(1-$K$14),0)</f>
        <v>1694</v>
      </c>
      <c r="L61" s="269" t="s">
        <v>704</v>
      </c>
    </row>
    <row r="62" spans="1:12" s="269" customFormat="1" ht="15.75">
      <c r="A62" s="14"/>
      <c r="B62" s="423"/>
      <c r="C62" s="78" t="s">
        <v>702</v>
      </c>
      <c r="D62" s="234" t="s">
        <v>470</v>
      </c>
      <c r="E62" s="80" t="s">
        <v>471</v>
      </c>
      <c r="F62" s="232" t="s">
        <v>20</v>
      </c>
      <c r="G62" s="232" t="s">
        <v>21</v>
      </c>
      <c r="H62" s="81">
        <v>129</v>
      </c>
      <c r="I62" s="81" t="s">
        <v>472</v>
      </c>
      <c r="J62" s="44">
        <v>1741</v>
      </c>
      <c r="K62" s="44">
        <f t="shared" si="0"/>
        <v>1741</v>
      </c>
    </row>
    <row r="63" spans="1:12" s="269" customFormat="1" ht="15.75">
      <c r="A63" s="14" t="s">
        <v>234</v>
      </c>
      <c r="B63" s="423"/>
      <c r="C63" s="78" t="s">
        <v>703</v>
      </c>
      <c r="D63" s="80" t="s">
        <v>192</v>
      </c>
      <c r="E63" s="80" t="s">
        <v>201</v>
      </c>
      <c r="F63" s="28" t="s">
        <v>20</v>
      </c>
      <c r="G63" s="28" t="s">
        <v>21</v>
      </c>
      <c r="H63" s="81">
        <v>138</v>
      </c>
      <c r="I63" s="81" t="s">
        <v>22</v>
      </c>
      <c r="J63" s="44">
        <v>1870</v>
      </c>
      <c r="K63" s="351">
        <f t="shared" si="0"/>
        <v>1870</v>
      </c>
      <c r="L63" s="269" t="s">
        <v>705</v>
      </c>
    </row>
    <row r="64" spans="1:12" s="269" customFormat="1" ht="33.75" customHeight="1">
      <c r="A64" s="14"/>
      <c r="B64" s="423"/>
      <c r="C64" s="90" t="s">
        <v>258</v>
      </c>
      <c r="D64" s="80" t="s">
        <v>193</v>
      </c>
      <c r="E64" s="80" t="s">
        <v>203</v>
      </c>
      <c r="F64" s="28" t="s">
        <v>475</v>
      </c>
      <c r="G64" s="28" t="s">
        <v>21</v>
      </c>
      <c r="H64" s="81">
        <v>146</v>
      </c>
      <c r="I64" s="81" t="s">
        <v>22</v>
      </c>
      <c r="J64" s="426" t="s">
        <v>772</v>
      </c>
      <c r="K64" s="44"/>
    </row>
    <row r="65" spans="1:11" s="269" customFormat="1" ht="15.75">
      <c r="A65" s="14" t="s">
        <v>235</v>
      </c>
      <c r="B65" s="423"/>
      <c r="C65" s="78" t="s">
        <v>473</v>
      </c>
      <c r="D65" s="80" t="s">
        <v>474</v>
      </c>
      <c r="E65" s="80" t="s">
        <v>203</v>
      </c>
      <c r="F65" s="232" t="s">
        <v>20</v>
      </c>
      <c r="G65" s="232" t="s">
        <v>476</v>
      </c>
      <c r="H65" s="81">
        <v>153</v>
      </c>
      <c r="I65" s="238" t="s">
        <v>477</v>
      </c>
      <c r="J65" s="44">
        <v>2629.9</v>
      </c>
      <c r="K65" s="44">
        <f t="shared" si="0"/>
        <v>2630</v>
      </c>
    </row>
    <row r="66" spans="1:11" s="269" customFormat="1" ht="60" customHeight="1">
      <c r="A66" s="14"/>
      <c r="B66" s="490" t="s">
        <v>773</v>
      </c>
      <c r="C66" s="491"/>
      <c r="D66" s="491"/>
      <c r="E66" s="491"/>
      <c r="F66" s="491"/>
      <c r="G66" s="491"/>
      <c r="H66" s="491"/>
      <c r="I66" s="491"/>
      <c r="J66" s="390"/>
      <c r="K66" s="391"/>
    </row>
    <row r="67" spans="1:11" s="269" customFormat="1" ht="21" customHeight="1">
      <c r="A67" s="14"/>
      <c r="B67" s="423"/>
      <c r="C67" s="400" t="s">
        <v>545</v>
      </c>
      <c r="D67" s="235" t="s">
        <v>546</v>
      </c>
      <c r="E67" s="235" t="s">
        <v>547</v>
      </c>
      <c r="F67" s="392">
        <v>1260</v>
      </c>
      <c r="G67" s="392" t="s">
        <v>548</v>
      </c>
      <c r="H67" s="427">
        <v>94</v>
      </c>
      <c r="I67" s="392" t="s">
        <v>549</v>
      </c>
      <c r="J67" s="239">
        <v>1287</v>
      </c>
      <c r="K67" s="239">
        <f t="shared" si="0"/>
        <v>1287</v>
      </c>
    </row>
    <row r="68" spans="1:11" s="269" customFormat="1" ht="26.25" customHeight="1">
      <c r="A68" s="14"/>
      <c r="B68" s="423"/>
      <c r="C68" s="400" t="s">
        <v>550</v>
      </c>
      <c r="D68" s="235" t="s">
        <v>551</v>
      </c>
      <c r="E68" s="235" t="s">
        <v>552</v>
      </c>
      <c r="F68" s="392">
        <v>2100</v>
      </c>
      <c r="G68" s="392" t="s">
        <v>553</v>
      </c>
      <c r="H68" s="427">
        <v>116</v>
      </c>
      <c r="I68" s="392" t="s">
        <v>554</v>
      </c>
      <c r="J68" s="239">
        <v>1750</v>
      </c>
      <c r="K68" s="239">
        <f t="shared" si="0"/>
        <v>1750</v>
      </c>
    </row>
    <row r="69" spans="1:11" s="269" customFormat="1" ht="22.5" customHeight="1">
      <c r="A69" s="14"/>
      <c r="B69" s="423"/>
      <c r="C69" s="400" t="s">
        <v>555</v>
      </c>
      <c r="D69" s="235" t="s">
        <v>556</v>
      </c>
      <c r="E69" s="235" t="s">
        <v>557</v>
      </c>
      <c r="F69" s="392">
        <v>2300</v>
      </c>
      <c r="G69" s="392" t="s">
        <v>558</v>
      </c>
      <c r="H69" s="427">
        <v>156</v>
      </c>
      <c r="I69" s="392" t="s">
        <v>554</v>
      </c>
      <c r="J69" s="239">
        <v>2393</v>
      </c>
      <c r="K69" s="239">
        <f t="shared" si="0"/>
        <v>2393</v>
      </c>
    </row>
    <row r="70" spans="1:11" s="269" customFormat="1" ht="26.25" customHeight="1">
      <c r="A70" s="14"/>
      <c r="B70" s="423"/>
      <c r="C70" s="400" t="s">
        <v>559</v>
      </c>
      <c r="D70" s="235" t="s">
        <v>560</v>
      </c>
      <c r="E70" s="235" t="s">
        <v>561</v>
      </c>
      <c r="F70" s="392">
        <v>2500</v>
      </c>
      <c r="G70" s="392" t="s">
        <v>562</v>
      </c>
      <c r="H70" s="427">
        <v>174</v>
      </c>
      <c r="I70" s="392" t="s">
        <v>563</v>
      </c>
      <c r="J70" s="239">
        <v>2617</v>
      </c>
      <c r="K70" s="239">
        <f t="shared" si="0"/>
        <v>2617</v>
      </c>
    </row>
    <row r="71" spans="1:11" s="269" customFormat="1" ht="50.25" customHeight="1">
      <c r="A71" s="14"/>
      <c r="B71" s="490" t="s">
        <v>174</v>
      </c>
      <c r="C71" s="491"/>
      <c r="D71" s="491"/>
      <c r="E71" s="491"/>
      <c r="F71" s="491"/>
      <c r="G71" s="491"/>
      <c r="H71" s="491"/>
      <c r="I71" s="491"/>
      <c r="J71" s="431" t="s">
        <v>774</v>
      </c>
      <c r="K71" s="82"/>
    </row>
    <row r="72" spans="1:11" s="269" customFormat="1" ht="15.75">
      <c r="A72" s="14" t="s">
        <v>243</v>
      </c>
      <c r="B72" s="423"/>
      <c r="C72" s="400" t="s">
        <v>175</v>
      </c>
      <c r="D72" s="80" t="s">
        <v>194</v>
      </c>
      <c r="E72" s="80" t="s">
        <v>482</v>
      </c>
      <c r="F72" s="123">
        <v>4079</v>
      </c>
      <c r="G72" s="123">
        <v>56</v>
      </c>
      <c r="H72" s="81">
        <v>256</v>
      </c>
      <c r="I72" s="81" t="s">
        <v>182</v>
      </c>
      <c r="J72" s="83">
        <v>6329.95</v>
      </c>
      <c r="K72" s="83">
        <f t="shared" ref="K72:K80" si="1">ROUND(J72*(1-$K$14),0)</f>
        <v>6330</v>
      </c>
    </row>
    <row r="73" spans="1:11" s="269" customFormat="1" ht="15.75">
      <c r="A73" s="14" t="s">
        <v>240</v>
      </c>
      <c r="B73" s="423"/>
      <c r="C73" s="400" t="s">
        <v>176</v>
      </c>
      <c r="D73" s="80" t="s">
        <v>252</v>
      </c>
      <c r="E73" s="80" t="s">
        <v>483</v>
      </c>
      <c r="F73" s="123">
        <v>5440</v>
      </c>
      <c r="G73" s="123">
        <v>57</v>
      </c>
      <c r="H73" s="81">
        <v>270</v>
      </c>
      <c r="I73" s="81" t="s">
        <v>182</v>
      </c>
      <c r="J73" s="83">
        <v>6963.2</v>
      </c>
      <c r="K73" s="83">
        <f t="shared" si="1"/>
        <v>6963</v>
      </c>
    </row>
    <row r="74" spans="1:11" s="269" customFormat="1" ht="15.75">
      <c r="A74" s="14" t="s">
        <v>241</v>
      </c>
      <c r="B74" s="423"/>
      <c r="C74" s="400" t="s">
        <v>177</v>
      </c>
      <c r="D74" s="80" t="s">
        <v>253</v>
      </c>
      <c r="E74" s="80" t="s">
        <v>484</v>
      </c>
      <c r="F74" s="123">
        <v>6800</v>
      </c>
      <c r="G74" s="123">
        <v>58</v>
      </c>
      <c r="H74" s="81">
        <v>379</v>
      </c>
      <c r="I74" s="81" t="s">
        <v>183</v>
      </c>
      <c r="J74" s="83">
        <v>8066.5</v>
      </c>
      <c r="K74" s="83">
        <f t="shared" si="1"/>
        <v>8067</v>
      </c>
    </row>
    <row r="75" spans="1:11" s="269" customFormat="1" ht="18">
      <c r="A75" s="14" t="s">
        <v>242</v>
      </c>
      <c r="B75" s="423"/>
      <c r="C75" s="400" t="s">
        <v>692</v>
      </c>
      <c r="D75" s="80" t="s">
        <v>254</v>
      </c>
      <c r="E75" s="80" t="s">
        <v>481</v>
      </c>
      <c r="F75" s="123">
        <v>8158</v>
      </c>
      <c r="G75" s="123">
        <v>61</v>
      </c>
      <c r="H75" s="81">
        <v>497</v>
      </c>
      <c r="I75" s="81" t="s">
        <v>183</v>
      </c>
      <c r="J75" s="83">
        <v>8900</v>
      </c>
      <c r="K75" s="83">
        <f t="shared" si="1"/>
        <v>8900</v>
      </c>
    </row>
    <row r="76" spans="1:11" s="269" customFormat="1" ht="15.75">
      <c r="A76" s="14"/>
      <c r="B76" s="423"/>
      <c r="C76" s="400" t="s">
        <v>478</v>
      </c>
      <c r="D76" s="235" t="s">
        <v>479</v>
      </c>
      <c r="E76" s="80" t="s">
        <v>480</v>
      </c>
      <c r="F76" s="236">
        <v>10879</v>
      </c>
      <c r="G76" s="236">
        <v>62</v>
      </c>
      <c r="H76" s="237">
        <v>552</v>
      </c>
      <c r="I76" s="237" t="s">
        <v>485</v>
      </c>
      <c r="J76" s="239">
        <v>15539.16</v>
      </c>
      <c r="K76" s="239">
        <f t="shared" si="1"/>
        <v>15539</v>
      </c>
    </row>
    <row r="77" spans="1:11" s="269" customFormat="1" ht="15.75">
      <c r="A77" s="14" t="s">
        <v>247</v>
      </c>
      <c r="B77" s="423"/>
      <c r="C77" s="400" t="s">
        <v>178</v>
      </c>
      <c r="D77" s="80" t="s">
        <v>194</v>
      </c>
      <c r="E77" s="80" t="s">
        <v>208</v>
      </c>
      <c r="F77" s="80" t="s">
        <v>51</v>
      </c>
      <c r="G77" s="123">
        <v>66</v>
      </c>
      <c r="H77" s="81">
        <v>165</v>
      </c>
      <c r="I77" s="80" t="s">
        <v>51</v>
      </c>
      <c r="J77" s="83">
        <v>4532.2</v>
      </c>
      <c r="K77" s="83">
        <f>ROUND(J77*(1-$K$14),0)</f>
        <v>4532</v>
      </c>
    </row>
    <row r="78" spans="1:11" s="269" customFormat="1" ht="15.75">
      <c r="A78" s="14" t="s">
        <v>244</v>
      </c>
      <c r="B78" s="423"/>
      <c r="C78" s="400" t="s">
        <v>179</v>
      </c>
      <c r="D78" s="80" t="s">
        <v>195</v>
      </c>
      <c r="E78" s="80" t="s">
        <v>209</v>
      </c>
      <c r="F78" s="80" t="s">
        <v>51</v>
      </c>
      <c r="G78" s="123">
        <v>67</v>
      </c>
      <c r="H78" s="81">
        <v>170</v>
      </c>
      <c r="I78" s="80" t="s">
        <v>51</v>
      </c>
      <c r="J78" s="83">
        <v>5065.1499999999996</v>
      </c>
      <c r="K78" s="83">
        <f t="shared" si="1"/>
        <v>5065</v>
      </c>
    </row>
    <row r="79" spans="1:11" s="269" customFormat="1" ht="15.75">
      <c r="A79" s="14" t="s">
        <v>245</v>
      </c>
      <c r="B79" s="423"/>
      <c r="C79" s="400" t="s">
        <v>180</v>
      </c>
      <c r="D79" s="80" t="s">
        <v>196</v>
      </c>
      <c r="E79" s="80" t="s">
        <v>210</v>
      </c>
      <c r="F79" s="80" t="s">
        <v>51</v>
      </c>
      <c r="G79" s="123">
        <v>67</v>
      </c>
      <c r="H79" s="81">
        <v>200</v>
      </c>
      <c r="I79" s="80" t="s">
        <v>51</v>
      </c>
      <c r="J79" s="83">
        <v>5292.95</v>
      </c>
      <c r="K79" s="83">
        <f t="shared" si="1"/>
        <v>5293</v>
      </c>
    </row>
    <row r="80" spans="1:11" s="269" customFormat="1" ht="15.75">
      <c r="A80" s="14" t="s">
        <v>246</v>
      </c>
      <c r="B80" s="423"/>
      <c r="C80" s="400" t="s">
        <v>181</v>
      </c>
      <c r="D80" s="80" t="s">
        <v>197</v>
      </c>
      <c r="E80" s="80" t="s">
        <v>211</v>
      </c>
      <c r="F80" s="80" t="s">
        <v>51</v>
      </c>
      <c r="G80" s="123">
        <v>70</v>
      </c>
      <c r="H80" s="81">
        <v>310</v>
      </c>
      <c r="I80" s="80" t="s">
        <v>51</v>
      </c>
      <c r="J80" s="83">
        <v>7273.45</v>
      </c>
      <c r="K80" s="83">
        <f t="shared" si="1"/>
        <v>7273</v>
      </c>
    </row>
    <row r="81" spans="1:11" s="269" customFormat="1" ht="15.75">
      <c r="A81" s="14" t="s">
        <v>316</v>
      </c>
      <c r="B81" s="423"/>
      <c r="C81" s="400" t="s">
        <v>317</v>
      </c>
      <c r="D81" s="80" t="s">
        <v>51</v>
      </c>
      <c r="E81" s="80" t="s">
        <v>51</v>
      </c>
      <c r="F81" s="80" t="s">
        <v>51</v>
      </c>
      <c r="G81" s="80" t="s">
        <v>51</v>
      </c>
      <c r="H81" s="80" t="s">
        <v>51</v>
      </c>
      <c r="I81" s="80" t="s">
        <v>51</v>
      </c>
      <c r="J81" s="83">
        <v>550</v>
      </c>
      <c r="K81" s="83">
        <f>ROUND(J81*(1-$K$14),0)</f>
        <v>550</v>
      </c>
    </row>
    <row r="82" spans="1:11" s="269" customFormat="1" ht="15.75">
      <c r="A82" s="14" t="s">
        <v>318</v>
      </c>
      <c r="B82" s="423"/>
      <c r="C82" s="400" t="s">
        <v>319</v>
      </c>
      <c r="D82" s="80" t="s">
        <v>51</v>
      </c>
      <c r="E82" s="80" t="s">
        <v>51</v>
      </c>
      <c r="F82" s="80" t="s">
        <v>51</v>
      </c>
      <c r="G82" s="80" t="s">
        <v>51</v>
      </c>
      <c r="H82" s="80" t="s">
        <v>51</v>
      </c>
      <c r="I82" s="80" t="s">
        <v>51</v>
      </c>
      <c r="J82" s="83">
        <v>550</v>
      </c>
      <c r="K82" s="83">
        <f>ROUND(J82*(1-$K$14),0)</f>
        <v>550</v>
      </c>
    </row>
    <row r="83" spans="1:11" s="269" customFormat="1" ht="15.75">
      <c r="A83" s="14" t="s">
        <v>320</v>
      </c>
      <c r="B83" s="423"/>
      <c r="C83" s="400" t="s">
        <v>321</v>
      </c>
      <c r="D83" s="80" t="s">
        <v>51</v>
      </c>
      <c r="E83" s="80" t="s">
        <v>51</v>
      </c>
      <c r="F83" s="80" t="s">
        <v>51</v>
      </c>
      <c r="G83" s="80" t="s">
        <v>51</v>
      </c>
      <c r="H83" s="80" t="s">
        <v>51</v>
      </c>
      <c r="I83" s="80" t="s">
        <v>51</v>
      </c>
      <c r="J83" s="83">
        <v>520</v>
      </c>
      <c r="K83" s="83">
        <f>ROUND(J83*(1-$K$14),0)</f>
        <v>520</v>
      </c>
    </row>
    <row r="84" spans="1:11" s="268" customFormat="1" ht="46.5" customHeight="1">
      <c r="A84" s="14"/>
      <c r="B84" s="490" t="s">
        <v>23</v>
      </c>
      <c r="C84" s="491"/>
      <c r="D84" s="491"/>
      <c r="E84" s="491"/>
      <c r="F84" s="491"/>
      <c r="G84" s="491"/>
      <c r="H84" s="491"/>
      <c r="I84" s="491"/>
      <c r="J84" s="77"/>
      <c r="K84" s="77"/>
    </row>
    <row r="85" spans="1:11" s="269" customFormat="1" ht="32.25" customHeight="1">
      <c r="A85" s="14" t="s">
        <v>236</v>
      </c>
      <c r="B85" s="423"/>
      <c r="C85" s="400" t="s">
        <v>259</v>
      </c>
      <c r="D85" s="80" t="s">
        <v>190</v>
      </c>
      <c r="E85" s="80" t="s">
        <v>212</v>
      </c>
      <c r="F85" s="28" t="s">
        <v>17</v>
      </c>
      <c r="G85" s="28" t="s">
        <v>24</v>
      </c>
      <c r="H85" s="81">
        <v>82</v>
      </c>
      <c r="I85" s="81" t="s">
        <v>25</v>
      </c>
      <c r="J85" s="426" t="s">
        <v>772</v>
      </c>
      <c r="K85" s="44"/>
    </row>
    <row r="86" spans="1:11" s="269" customFormat="1" ht="21" customHeight="1">
      <c r="A86" s="14" t="s">
        <v>237</v>
      </c>
      <c r="B86" s="423"/>
      <c r="C86" s="400" t="s">
        <v>260</v>
      </c>
      <c r="D86" s="80" t="s">
        <v>191</v>
      </c>
      <c r="E86" s="80" t="s">
        <v>200</v>
      </c>
      <c r="F86" s="28" t="s">
        <v>19</v>
      </c>
      <c r="G86" s="28" t="s">
        <v>14</v>
      </c>
      <c r="H86" s="81">
        <v>119</v>
      </c>
      <c r="I86" s="81" t="s">
        <v>25</v>
      </c>
      <c r="J86" s="44">
        <v>1919</v>
      </c>
      <c r="K86" s="44">
        <f>ROUND(J86*(1-$K$14),0)</f>
        <v>1919</v>
      </c>
    </row>
    <row r="87" spans="1:11" s="269" customFormat="1" ht="21" customHeight="1">
      <c r="A87" s="14" t="s">
        <v>238</v>
      </c>
      <c r="B87" s="423"/>
      <c r="C87" s="400" t="s">
        <v>261</v>
      </c>
      <c r="D87" s="80" t="s">
        <v>198</v>
      </c>
      <c r="E87" s="80" t="s">
        <v>201</v>
      </c>
      <c r="F87" s="28" t="s">
        <v>26</v>
      </c>
      <c r="G87" s="28" t="s">
        <v>27</v>
      </c>
      <c r="H87" s="81">
        <v>133</v>
      </c>
      <c r="I87" s="81" t="s">
        <v>28</v>
      </c>
      <c r="J87" s="44">
        <v>1964</v>
      </c>
      <c r="K87" s="44">
        <f>ROUND(J87*(1-$K$14),0)</f>
        <v>1964</v>
      </c>
    </row>
    <row r="88" spans="1:11" s="269" customFormat="1" ht="31.5" customHeight="1">
      <c r="A88" s="14" t="s">
        <v>239</v>
      </c>
      <c r="B88" s="423"/>
      <c r="C88" s="400" t="s">
        <v>262</v>
      </c>
      <c r="D88" s="80" t="s">
        <v>193</v>
      </c>
      <c r="E88" s="80" t="s">
        <v>213</v>
      </c>
      <c r="F88" s="28" t="s">
        <v>26</v>
      </c>
      <c r="G88" s="28" t="s">
        <v>27</v>
      </c>
      <c r="H88" s="81">
        <v>149</v>
      </c>
      <c r="I88" s="81" t="s">
        <v>28</v>
      </c>
      <c r="J88" s="426" t="s">
        <v>772</v>
      </c>
      <c r="K88" s="44"/>
    </row>
    <row r="89" spans="1:11" s="269" customFormat="1" ht="48.75" customHeight="1">
      <c r="A89" s="14"/>
      <c r="B89" s="490" t="s">
        <v>775</v>
      </c>
      <c r="C89" s="491"/>
      <c r="D89" s="491"/>
      <c r="E89" s="491"/>
      <c r="F89" s="491"/>
      <c r="G89" s="491"/>
      <c r="H89" s="491"/>
      <c r="I89" s="491"/>
      <c r="J89" s="388"/>
      <c r="K89" s="389"/>
    </row>
    <row r="90" spans="1:11" s="269" customFormat="1" ht="21" customHeight="1">
      <c r="A90" s="14"/>
      <c r="B90" s="423"/>
      <c r="C90" s="400" t="s">
        <v>564</v>
      </c>
      <c r="D90" s="80" t="s">
        <v>565</v>
      </c>
      <c r="E90" s="80" t="s">
        <v>566</v>
      </c>
      <c r="F90" s="80">
        <v>1400</v>
      </c>
      <c r="G90" s="80" t="s">
        <v>567</v>
      </c>
      <c r="H90" s="80">
        <v>93</v>
      </c>
      <c r="I90" s="80" t="s">
        <v>568</v>
      </c>
      <c r="J90" s="239">
        <v>1270</v>
      </c>
      <c r="K90" s="239">
        <f>ROUND(J90*(1-$K$14),0)</f>
        <v>1270</v>
      </c>
    </row>
    <row r="91" spans="1:11" s="269" customFormat="1" ht="21" customHeight="1">
      <c r="A91" s="14"/>
      <c r="B91" s="423"/>
      <c r="C91" s="400" t="s">
        <v>569</v>
      </c>
      <c r="D91" s="80" t="s">
        <v>570</v>
      </c>
      <c r="E91" s="80" t="s">
        <v>571</v>
      </c>
      <c r="F91" s="80">
        <v>1600</v>
      </c>
      <c r="G91" s="80" t="s">
        <v>572</v>
      </c>
      <c r="H91" s="80">
        <v>105</v>
      </c>
      <c r="I91" s="80" t="s">
        <v>568</v>
      </c>
      <c r="J91" s="239">
        <v>1715</v>
      </c>
      <c r="K91" s="239">
        <f>ROUND(J91*(1-$K$14),0)</f>
        <v>1715</v>
      </c>
    </row>
    <row r="92" spans="1:11" s="269" customFormat="1" ht="21" customHeight="1">
      <c r="A92" s="14"/>
      <c r="B92" s="423"/>
      <c r="C92" s="400" t="s">
        <v>573</v>
      </c>
      <c r="D92" s="80" t="s">
        <v>574</v>
      </c>
      <c r="E92" s="80" t="s">
        <v>575</v>
      </c>
      <c r="F92" s="80">
        <v>2400</v>
      </c>
      <c r="G92" s="80" t="s">
        <v>576</v>
      </c>
      <c r="H92" s="80">
        <v>149</v>
      </c>
      <c r="I92" s="80" t="s">
        <v>577</v>
      </c>
      <c r="J92" s="239">
        <v>2231</v>
      </c>
      <c r="K92" s="239">
        <f>ROUND(J92*(1-$K$14),0)</f>
        <v>2231</v>
      </c>
    </row>
    <row r="93" spans="1:11" s="269" customFormat="1" ht="21" customHeight="1">
      <c r="A93" s="14"/>
      <c r="B93" s="423"/>
      <c r="C93" s="400" t="s">
        <v>578</v>
      </c>
      <c r="D93" s="80" t="s">
        <v>579</v>
      </c>
      <c r="E93" s="80" t="s">
        <v>580</v>
      </c>
      <c r="F93" s="80">
        <v>2400</v>
      </c>
      <c r="G93" s="80" t="s">
        <v>576</v>
      </c>
      <c r="H93" s="80">
        <v>164</v>
      </c>
      <c r="I93" s="80" t="s">
        <v>577</v>
      </c>
      <c r="J93" s="239">
        <v>2455</v>
      </c>
      <c r="K93" s="239">
        <f>ROUND(J93*(1-$K$14),0)</f>
        <v>2455</v>
      </c>
    </row>
    <row r="94" spans="1:11" ht="23.25">
      <c r="A94" s="13"/>
      <c r="B94" s="493" t="s">
        <v>682</v>
      </c>
      <c r="C94" s="494"/>
      <c r="D94" s="494"/>
      <c r="E94" s="494"/>
      <c r="F94" s="494"/>
      <c r="G94" s="494"/>
      <c r="H94" s="494"/>
      <c r="I94" s="494"/>
      <c r="J94" s="494"/>
      <c r="K94" s="495"/>
    </row>
    <row r="95" spans="1:11" ht="21.75" customHeight="1">
      <c r="A95" s="13"/>
      <c r="B95" s="330"/>
      <c r="C95" s="337" t="s">
        <v>680</v>
      </c>
      <c r="D95" s="474" t="s">
        <v>681</v>
      </c>
      <c r="E95" s="472"/>
      <c r="F95" s="472"/>
      <c r="G95" s="472"/>
      <c r="H95" s="472"/>
      <c r="I95" s="473"/>
      <c r="J95" s="312">
        <v>73</v>
      </c>
      <c r="K95" s="312">
        <f>ROUND(J95*(1-$K$14),0)</f>
        <v>73</v>
      </c>
    </row>
    <row r="96" spans="1:11" ht="21.75" customHeight="1">
      <c r="A96" s="13"/>
      <c r="B96" s="475" t="s">
        <v>688</v>
      </c>
      <c r="C96" s="476"/>
      <c r="D96" s="476"/>
      <c r="E96" s="477"/>
      <c r="F96" s="472" t="s">
        <v>687</v>
      </c>
      <c r="G96" s="473"/>
      <c r="H96" s="474" t="s">
        <v>689</v>
      </c>
      <c r="I96" s="473"/>
      <c r="J96" s="474" t="s">
        <v>690</v>
      </c>
      <c r="K96" s="473"/>
    </row>
    <row r="97" spans="1:11" ht="21.75" customHeight="1">
      <c r="A97" s="13"/>
      <c r="B97" s="478"/>
      <c r="C97" s="479"/>
      <c r="D97" s="479"/>
      <c r="E97" s="480"/>
      <c r="F97" s="338" t="s">
        <v>676</v>
      </c>
      <c r="G97" s="339" t="s">
        <v>677</v>
      </c>
      <c r="H97" s="338" t="s">
        <v>676</v>
      </c>
      <c r="I97" s="339" t="s">
        <v>677</v>
      </c>
      <c r="J97" s="338" t="s">
        <v>676</v>
      </c>
      <c r="K97" s="339" t="s">
        <v>677</v>
      </c>
    </row>
    <row r="98" spans="1:11" ht="21.75" customHeight="1">
      <c r="A98" s="13"/>
      <c r="B98" s="330"/>
      <c r="C98" s="337" t="s">
        <v>683</v>
      </c>
      <c r="D98" s="470" t="s">
        <v>684</v>
      </c>
      <c r="E98" s="471"/>
      <c r="F98" s="340"/>
      <c r="G98" s="342" t="s">
        <v>691</v>
      </c>
      <c r="H98" s="342" t="s">
        <v>691</v>
      </c>
      <c r="I98" s="341"/>
      <c r="J98" s="340"/>
      <c r="K98" s="342" t="s">
        <v>691</v>
      </c>
    </row>
    <row r="99" spans="1:11" ht="21.75" customHeight="1">
      <c r="A99" s="13"/>
      <c r="B99" s="330"/>
      <c r="C99" s="337" t="s">
        <v>685</v>
      </c>
      <c r="D99" s="470" t="s">
        <v>686</v>
      </c>
      <c r="E99" s="471"/>
      <c r="F99" s="342" t="s">
        <v>691</v>
      </c>
      <c r="G99" s="342"/>
      <c r="H99" s="341"/>
      <c r="I99" s="342" t="s">
        <v>691</v>
      </c>
      <c r="J99" s="342" t="s">
        <v>691</v>
      </c>
      <c r="K99" s="342"/>
    </row>
    <row r="100" spans="1:11">
      <c r="A100" s="13"/>
      <c r="B100" s="334"/>
      <c r="C100" s="334"/>
      <c r="D100" s="334"/>
      <c r="E100" s="334"/>
      <c r="F100" s="335"/>
      <c r="G100" s="335"/>
      <c r="H100" s="336"/>
      <c r="I100" s="336"/>
      <c r="J100" s="336"/>
      <c r="K100" s="86"/>
    </row>
    <row r="101" spans="1:11">
      <c r="A101" s="13"/>
      <c r="B101" s="47"/>
      <c r="C101" s="84"/>
      <c r="D101" s="47"/>
      <c r="E101" s="47"/>
      <c r="F101" s="85"/>
      <c r="G101" s="85"/>
      <c r="H101" s="86"/>
      <c r="I101" s="86"/>
      <c r="J101" s="86"/>
      <c r="K101" s="86"/>
    </row>
    <row r="102" spans="1:11" ht="15">
      <c r="A102" s="13"/>
      <c r="B102" s="52" t="s">
        <v>29</v>
      </c>
      <c r="C102" s="46"/>
      <c r="D102" s="46"/>
      <c r="E102" s="47"/>
      <c r="F102" s="85"/>
      <c r="G102" s="85"/>
      <c r="H102" s="86"/>
      <c r="I102" s="86"/>
      <c r="J102" s="86"/>
      <c r="K102" s="86"/>
    </row>
    <row r="103" spans="1:11" ht="18">
      <c r="A103" s="13"/>
      <c r="B103" s="46"/>
      <c r="C103" s="46"/>
      <c r="D103" s="47"/>
      <c r="E103" s="47"/>
      <c r="F103" s="46"/>
      <c r="G103" s="46"/>
      <c r="H103" s="87"/>
      <c r="I103" s="86"/>
      <c r="J103" s="85"/>
      <c r="K103" s="85"/>
    </row>
    <row r="104" spans="1:11" ht="18">
      <c r="A104" s="13"/>
      <c r="B104" s="48" t="s">
        <v>30</v>
      </c>
      <c r="C104" s="49"/>
      <c r="D104" s="46"/>
      <c r="E104" s="47"/>
      <c r="F104" s="46"/>
      <c r="G104" s="46"/>
      <c r="H104" s="87"/>
      <c r="I104" s="86"/>
      <c r="J104" s="85"/>
      <c r="K104" s="85"/>
    </row>
    <row r="105" spans="1:11" ht="18">
      <c r="A105" s="13"/>
      <c r="B105" s="48"/>
      <c r="C105" s="48"/>
      <c r="D105" s="47"/>
      <c r="E105" s="47"/>
      <c r="F105" s="46"/>
      <c r="G105" s="46"/>
      <c r="H105" s="87"/>
      <c r="I105" s="86"/>
      <c r="J105" s="85"/>
      <c r="K105" s="85"/>
    </row>
    <row r="106" spans="1:11" ht="15">
      <c r="A106" s="13"/>
      <c r="B106" s="51" t="s">
        <v>31</v>
      </c>
      <c r="C106" s="49"/>
      <c r="D106" s="46"/>
      <c r="E106" s="47"/>
      <c r="F106" s="46"/>
      <c r="G106" s="46"/>
      <c r="H106" s="86"/>
      <c r="I106" s="86"/>
      <c r="J106" s="85"/>
      <c r="K106" s="85"/>
    </row>
    <row r="107" spans="1:11" ht="15">
      <c r="A107" s="13"/>
      <c r="B107" s="52"/>
      <c r="C107" s="53"/>
      <c r="D107" s="47"/>
      <c r="E107" s="47"/>
      <c r="F107" s="46"/>
      <c r="G107" s="46"/>
      <c r="H107" s="86"/>
      <c r="I107" s="86"/>
      <c r="J107" s="85"/>
      <c r="K107" s="85"/>
    </row>
    <row r="108" spans="1:11" ht="15">
      <c r="A108" s="13"/>
      <c r="B108" s="46" t="s">
        <v>32</v>
      </c>
      <c r="C108" s="53"/>
      <c r="D108" s="46"/>
      <c r="E108" s="47"/>
      <c r="F108" s="85"/>
      <c r="G108" s="85"/>
      <c r="H108" s="86"/>
      <c r="I108" s="86"/>
      <c r="J108" s="86"/>
      <c r="K108" s="86"/>
    </row>
    <row r="109" spans="1:11">
      <c r="A109" s="13"/>
      <c r="B109" s="46" t="s">
        <v>33</v>
      </c>
      <c r="C109" s="46"/>
      <c r="D109" s="46"/>
      <c r="E109" s="47"/>
      <c r="F109" s="85"/>
      <c r="G109" s="85"/>
      <c r="H109" s="86"/>
      <c r="I109" s="86"/>
      <c r="J109" s="86"/>
      <c r="K109" s="86"/>
    </row>
    <row r="110" spans="1:11">
      <c r="A110" s="13"/>
      <c r="C110" s="46"/>
      <c r="D110" s="46"/>
      <c r="E110" s="47"/>
      <c r="F110" s="85"/>
      <c r="G110" s="85"/>
      <c r="H110" s="86"/>
      <c r="I110" s="86"/>
      <c r="J110" s="86"/>
      <c r="K110" s="86"/>
    </row>
    <row r="111" spans="1:11">
      <c r="A111" s="13"/>
      <c r="C111" s="46"/>
      <c r="D111" s="88"/>
      <c r="E111" s="64"/>
      <c r="F111" s="60"/>
      <c r="G111" s="60"/>
      <c r="H111" s="61"/>
      <c r="I111" s="61"/>
      <c r="J111" s="61"/>
      <c r="K111" s="61"/>
    </row>
  </sheetData>
  <sheetProtection sheet="1" objects="1" scenarios="1"/>
  <mergeCells count="33">
    <mergeCell ref="B60:I60"/>
    <mergeCell ref="B66:I66"/>
    <mergeCell ref="B43:I43"/>
    <mergeCell ref="B44:B47"/>
    <mergeCell ref="B48:I48"/>
    <mergeCell ref="B50:I50"/>
    <mergeCell ref="B54:I54"/>
    <mergeCell ref="B35:I35"/>
    <mergeCell ref="B36:B40"/>
    <mergeCell ref="B41:B42"/>
    <mergeCell ref="D41:G41"/>
    <mergeCell ref="D42:G42"/>
    <mergeCell ref="B94:K94"/>
    <mergeCell ref="D95:I95"/>
    <mergeCell ref="B89:I89"/>
    <mergeCell ref="B71:I71"/>
    <mergeCell ref="B84:I84"/>
    <mergeCell ref="I13:J13"/>
    <mergeCell ref="I14:J14"/>
    <mergeCell ref="B13:H14"/>
    <mergeCell ref="B16:C16"/>
    <mergeCell ref="B30:B34"/>
    <mergeCell ref="B24:B28"/>
    <mergeCell ref="B17:I17"/>
    <mergeCell ref="B18:B22"/>
    <mergeCell ref="B23:I23"/>
    <mergeCell ref="B29:I29"/>
    <mergeCell ref="D98:E98"/>
    <mergeCell ref="D99:E99"/>
    <mergeCell ref="F96:G96"/>
    <mergeCell ref="H96:I96"/>
    <mergeCell ref="J96:K96"/>
    <mergeCell ref="B96:E97"/>
  </mergeCells>
  <pageMargins left="0.7" right="0.7" top="0.75" bottom="0.75" header="0.3" footer="0.3"/>
  <pageSetup paperSize="9" scale="40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K109"/>
  <sheetViews>
    <sheetView view="pageBreakPreview" zoomScale="80" zoomScaleNormal="100" zoomScaleSheetLayoutView="80" workbookViewId="0">
      <selection activeCell="A9" sqref="A9"/>
    </sheetView>
  </sheetViews>
  <sheetFormatPr defaultRowHeight="12.75"/>
  <cols>
    <col min="1" max="1" width="27.140625" customWidth="1"/>
    <col min="2" max="2" width="32.7109375" customWidth="1"/>
    <col min="3" max="3" width="16.5703125" customWidth="1"/>
    <col min="4" max="4" width="23.7109375" customWidth="1"/>
    <col min="5" max="5" width="17.7109375" customWidth="1"/>
    <col min="6" max="6" width="15.140625" customWidth="1"/>
    <col min="7" max="7" width="8.85546875" customWidth="1"/>
    <col min="8" max="8" width="14" customWidth="1"/>
    <col min="9" max="9" width="9.42578125" customWidth="1"/>
    <col min="10" max="10" width="12.28515625" customWidth="1"/>
  </cols>
  <sheetData>
    <row r="1" spans="1:11" ht="23.25">
      <c r="A1" s="58"/>
      <c r="B1" s="59"/>
      <c r="C1" s="59"/>
      <c r="D1" s="59"/>
      <c r="E1" s="60"/>
      <c r="F1" s="60"/>
      <c r="G1" s="61"/>
      <c r="H1" s="61"/>
      <c r="I1" s="61"/>
      <c r="J1" s="61"/>
    </row>
    <row r="2" spans="1:11" ht="18">
      <c r="A2" s="58"/>
      <c r="B2" s="62"/>
      <c r="C2" s="62"/>
      <c r="D2" s="63"/>
      <c r="E2" s="65"/>
      <c r="F2" s="65"/>
      <c r="G2" s="61"/>
      <c r="H2" s="46"/>
      <c r="I2" s="46"/>
      <c r="J2" s="46"/>
    </row>
    <row r="3" spans="1:11" ht="15.75">
      <c r="A3" s="58"/>
      <c r="B3" s="66"/>
      <c r="C3" s="66"/>
      <c r="D3" s="67"/>
      <c r="E3" s="68"/>
      <c r="F3" s="68"/>
      <c r="G3" s="61"/>
      <c r="H3" s="46"/>
      <c r="I3" s="46"/>
      <c r="J3" s="46"/>
    </row>
    <row r="4" spans="1:11" ht="15.75">
      <c r="A4" s="58"/>
      <c r="B4" s="62"/>
      <c r="C4" s="62"/>
      <c r="D4" s="69"/>
      <c r="E4" s="60"/>
      <c r="F4" s="60"/>
      <c r="G4" s="58"/>
      <c r="H4" s="46"/>
      <c r="I4" s="46"/>
      <c r="J4" s="46"/>
    </row>
    <row r="5" spans="1:11" ht="15.75">
      <c r="A5" s="58"/>
      <c r="B5" s="62"/>
      <c r="C5" s="62"/>
      <c r="D5" s="70"/>
      <c r="E5" s="71"/>
      <c r="F5" s="71"/>
      <c r="G5" s="58"/>
      <c r="H5" s="46"/>
      <c r="I5" s="46"/>
      <c r="J5" s="46"/>
    </row>
    <row r="6" spans="1:11" ht="15.75">
      <c r="A6" s="58"/>
      <c r="B6" s="66"/>
      <c r="C6" s="66"/>
      <c r="D6" s="67"/>
      <c r="E6" s="72"/>
      <c r="F6" s="72"/>
      <c r="G6" s="73"/>
      <c r="H6" s="46"/>
      <c r="I6" s="46"/>
      <c r="J6" s="46"/>
    </row>
    <row r="7" spans="1:11">
      <c r="A7" s="58"/>
      <c r="B7" s="74"/>
      <c r="C7" s="74"/>
      <c r="D7" s="75"/>
      <c r="E7" s="72"/>
      <c r="F7" s="72"/>
      <c r="G7" s="73"/>
      <c r="H7" s="61"/>
      <c r="I7" s="61"/>
      <c r="J7" s="61"/>
    </row>
    <row r="8" spans="1:11">
      <c r="A8" s="58"/>
      <c r="B8" s="58"/>
      <c r="C8" s="58"/>
      <c r="D8" s="58"/>
      <c r="E8" s="58"/>
      <c r="F8" s="58"/>
      <c r="G8" s="58"/>
      <c r="H8" s="58"/>
      <c r="I8" s="58"/>
      <c r="J8" s="58"/>
    </row>
    <row r="9" spans="1:11">
      <c r="A9" s="46" t="str">
        <f>'Сплит-системы'!B12</f>
        <v>Дата составления: 22.02.2018</v>
      </c>
      <c r="B9" s="130"/>
      <c r="C9" s="130"/>
      <c r="D9" s="130"/>
      <c r="E9" s="130"/>
      <c r="F9" s="130"/>
      <c r="G9" s="130"/>
      <c r="H9" s="58"/>
      <c r="I9" s="58"/>
      <c r="J9" s="58"/>
    </row>
    <row r="10" spans="1:11" ht="15.75" customHeight="1">
      <c r="A10" s="532" t="s">
        <v>0</v>
      </c>
      <c r="B10" s="532"/>
      <c r="C10" s="532"/>
      <c r="D10" s="532"/>
      <c r="E10" s="532"/>
      <c r="F10" s="532"/>
      <c r="G10" s="533"/>
      <c r="H10" s="534" t="s">
        <v>188</v>
      </c>
      <c r="I10" s="535"/>
      <c r="J10" s="96"/>
    </row>
    <row r="11" spans="1:11" ht="15.75" customHeight="1">
      <c r="A11" s="532"/>
      <c r="B11" s="532"/>
      <c r="C11" s="532"/>
      <c r="D11" s="532"/>
      <c r="E11" s="532"/>
      <c r="F11" s="532"/>
      <c r="G11" s="533"/>
      <c r="H11" s="534" t="s">
        <v>189</v>
      </c>
      <c r="I11" s="535"/>
      <c r="J11" s="96"/>
    </row>
    <row r="12" spans="1:11">
      <c r="A12" s="40"/>
      <c r="B12" s="76"/>
      <c r="C12" s="76"/>
      <c r="D12" s="76"/>
      <c r="E12" s="76"/>
      <c r="F12" s="76"/>
      <c r="G12" s="76"/>
      <c r="H12" s="76"/>
      <c r="I12" s="76"/>
      <c r="J12" s="61"/>
    </row>
    <row r="13" spans="1:11" ht="74.25" customHeight="1">
      <c r="A13" s="534" t="s">
        <v>1</v>
      </c>
      <c r="B13" s="535"/>
      <c r="C13" s="432" t="s">
        <v>215</v>
      </c>
      <c r="D13" s="432" t="s">
        <v>214</v>
      </c>
      <c r="E13" s="432" t="s">
        <v>3</v>
      </c>
      <c r="F13" s="432" t="s">
        <v>4</v>
      </c>
      <c r="G13" s="432" t="s">
        <v>5</v>
      </c>
      <c r="H13" s="432" t="s">
        <v>326</v>
      </c>
      <c r="I13" s="432" t="s">
        <v>6</v>
      </c>
      <c r="J13" s="432" t="s">
        <v>187</v>
      </c>
    </row>
    <row r="14" spans="1:11" ht="15.75">
      <c r="A14" s="526" t="s">
        <v>322</v>
      </c>
      <c r="B14" s="536"/>
      <c r="C14" s="536"/>
      <c r="D14" s="536"/>
      <c r="E14" s="536"/>
      <c r="F14" s="536"/>
      <c r="G14" s="536"/>
      <c r="H14" s="536"/>
      <c r="I14" s="536"/>
      <c r="J14" s="537"/>
    </row>
    <row r="15" spans="1:11" ht="32.25" customHeight="1">
      <c r="A15" s="433" t="s">
        <v>776</v>
      </c>
      <c r="B15" s="365"/>
      <c r="C15" s="365"/>
      <c r="D15" s="365"/>
      <c r="E15" s="365"/>
      <c r="F15" s="365"/>
      <c r="G15" s="365"/>
      <c r="H15" s="365"/>
      <c r="I15" s="365"/>
      <c r="J15" s="366"/>
    </row>
    <row r="16" spans="1:11">
      <c r="A16" s="505"/>
      <c r="B16" s="249" t="s">
        <v>796</v>
      </c>
      <c r="C16" s="368" t="s">
        <v>737</v>
      </c>
      <c r="D16" s="368" t="s">
        <v>459</v>
      </c>
      <c r="E16" s="368">
        <v>470</v>
      </c>
      <c r="F16" s="368">
        <v>23</v>
      </c>
      <c r="G16" s="368">
        <v>8</v>
      </c>
      <c r="H16" s="368" t="s">
        <v>738</v>
      </c>
      <c r="I16" s="440">
        <v>456</v>
      </c>
      <c r="J16" s="393">
        <f t="shared" ref="J16:J21" si="0">ROUND(I16*(1-$J$10),0)</f>
        <v>456</v>
      </c>
      <c r="K16" s="469" t="s">
        <v>806</v>
      </c>
    </row>
    <row r="17" spans="1:11">
      <c r="A17" s="506"/>
      <c r="B17" s="249" t="s">
        <v>797</v>
      </c>
      <c r="C17" s="368" t="s">
        <v>777</v>
      </c>
      <c r="D17" s="368" t="s">
        <v>459</v>
      </c>
      <c r="E17" s="368">
        <v>470</v>
      </c>
      <c r="F17" s="368">
        <v>23</v>
      </c>
      <c r="G17" s="368">
        <v>8</v>
      </c>
      <c r="H17" s="368" t="s">
        <v>740</v>
      </c>
      <c r="I17" s="440">
        <v>473</v>
      </c>
      <c r="J17" s="393">
        <f t="shared" si="0"/>
        <v>473</v>
      </c>
      <c r="K17" s="469" t="s">
        <v>806</v>
      </c>
    </row>
    <row r="18" spans="1:11">
      <c r="A18" s="506"/>
      <c r="B18" s="249" t="s">
        <v>798</v>
      </c>
      <c r="C18" s="368" t="s">
        <v>739</v>
      </c>
      <c r="D18" s="368" t="s">
        <v>459</v>
      </c>
      <c r="E18" s="368">
        <v>470</v>
      </c>
      <c r="F18" s="368">
        <v>23</v>
      </c>
      <c r="G18" s="368">
        <v>8</v>
      </c>
      <c r="H18" s="368" t="s">
        <v>740</v>
      </c>
      <c r="I18" s="440">
        <v>495</v>
      </c>
      <c r="J18" s="393">
        <f t="shared" si="0"/>
        <v>495</v>
      </c>
      <c r="K18" s="469" t="s">
        <v>806</v>
      </c>
    </row>
    <row r="19" spans="1:11">
      <c r="A19" s="506"/>
      <c r="B19" s="249" t="s">
        <v>799</v>
      </c>
      <c r="C19" s="368" t="s">
        <v>778</v>
      </c>
      <c r="D19" s="368" t="s">
        <v>459</v>
      </c>
      <c r="E19" s="368">
        <v>470</v>
      </c>
      <c r="F19" s="368">
        <v>23</v>
      </c>
      <c r="G19" s="368">
        <v>8</v>
      </c>
      <c r="H19" s="368" t="s">
        <v>779</v>
      </c>
      <c r="I19" s="440">
        <v>512</v>
      </c>
      <c r="J19" s="393">
        <f t="shared" si="0"/>
        <v>512</v>
      </c>
      <c r="K19" s="469" t="s">
        <v>806</v>
      </c>
    </row>
    <row r="20" spans="1:11">
      <c r="A20" s="506"/>
      <c r="B20" s="249" t="s">
        <v>800</v>
      </c>
      <c r="C20" s="368" t="s">
        <v>741</v>
      </c>
      <c r="D20" s="368" t="s">
        <v>459</v>
      </c>
      <c r="E20" s="368">
        <v>550</v>
      </c>
      <c r="F20" s="368">
        <v>30</v>
      </c>
      <c r="G20" s="368">
        <v>8.5</v>
      </c>
      <c r="H20" s="368" t="s">
        <v>742</v>
      </c>
      <c r="I20" s="440">
        <v>595</v>
      </c>
      <c r="J20" s="393">
        <f t="shared" si="0"/>
        <v>595</v>
      </c>
      <c r="K20" s="469" t="s">
        <v>806</v>
      </c>
    </row>
    <row r="21" spans="1:11">
      <c r="A21" s="506"/>
      <c r="B21" s="249" t="s">
        <v>801</v>
      </c>
      <c r="C21" s="368" t="s">
        <v>780</v>
      </c>
      <c r="D21" s="368" t="s">
        <v>459</v>
      </c>
      <c r="E21" s="368">
        <v>550</v>
      </c>
      <c r="F21" s="368">
        <v>30</v>
      </c>
      <c r="G21" s="368">
        <v>8.5</v>
      </c>
      <c r="H21" s="368" t="s">
        <v>781</v>
      </c>
      <c r="I21" s="440">
        <v>612</v>
      </c>
      <c r="J21" s="393">
        <f t="shared" si="0"/>
        <v>612</v>
      </c>
      <c r="K21" s="469" t="s">
        <v>806</v>
      </c>
    </row>
    <row r="22" spans="1:11">
      <c r="A22" s="506"/>
      <c r="B22" s="249" t="s">
        <v>802</v>
      </c>
      <c r="C22" s="368" t="s">
        <v>743</v>
      </c>
      <c r="D22" s="368" t="s">
        <v>459</v>
      </c>
      <c r="E22" s="368">
        <v>650</v>
      </c>
      <c r="F22" s="368">
        <v>28</v>
      </c>
      <c r="G22" s="368">
        <v>11.5</v>
      </c>
      <c r="H22" s="368" t="s">
        <v>744</v>
      </c>
      <c r="I22" s="440">
        <v>846</v>
      </c>
      <c r="J22" s="393">
        <f>ROUND(I22*(1-$J$11),0)</f>
        <v>846</v>
      </c>
      <c r="K22" s="469" t="s">
        <v>806</v>
      </c>
    </row>
    <row r="23" spans="1:11">
      <c r="A23" s="506"/>
      <c r="B23" s="249" t="s">
        <v>803</v>
      </c>
      <c r="C23" s="368" t="s">
        <v>782</v>
      </c>
      <c r="D23" s="368" t="s">
        <v>459</v>
      </c>
      <c r="E23" s="368">
        <v>650</v>
      </c>
      <c r="F23" s="368">
        <v>28</v>
      </c>
      <c r="G23" s="368">
        <v>11.5</v>
      </c>
      <c r="H23" s="368" t="s">
        <v>783</v>
      </c>
      <c r="I23" s="440">
        <v>863</v>
      </c>
      <c r="J23" s="393">
        <f>ROUND(I23*(1-$J$11),0)</f>
        <v>863</v>
      </c>
      <c r="K23" s="469" t="s">
        <v>806</v>
      </c>
    </row>
    <row r="24" spans="1:11">
      <c r="A24" s="506"/>
      <c r="B24" s="249" t="s">
        <v>804</v>
      </c>
      <c r="C24" s="368" t="s">
        <v>745</v>
      </c>
      <c r="D24" s="368" t="s">
        <v>459</v>
      </c>
      <c r="E24" s="368">
        <v>900</v>
      </c>
      <c r="F24" s="368">
        <v>34</v>
      </c>
      <c r="G24" s="368">
        <v>14</v>
      </c>
      <c r="H24" s="368" t="s">
        <v>746</v>
      </c>
      <c r="I24" s="440">
        <v>1069</v>
      </c>
      <c r="J24" s="393">
        <f>ROUND(I24*(1-$J$11),0)</f>
        <v>1069</v>
      </c>
      <c r="K24" s="469" t="s">
        <v>806</v>
      </c>
    </row>
    <row r="25" spans="1:11">
      <c r="A25" s="507"/>
      <c r="B25" s="249" t="s">
        <v>805</v>
      </c>
      <c r="C25" s="368" t="s">
        <v>784</v>
      </c>
      <c r="D25" s="368" t="s">
        <v>459</v>
      </c>
      <c r="E25" s="368">
        <v>900</v>
      </c>
      <c r="F25" s="368">
        <v>34</v>
      </c>
      <c r="G25" s="368">
        <v>14</v>
      </c>
      <c r="H25" s="368" t="s">
        <v>785</v>
      </c>
      <c r="I25" s="440">
        <v>1086</v>
      </c>
      <c r="J25" s="393">
        <f>ROUND(I25*(1-$J$11),0)</f>
        <v>1086</v>
      </c>
      <c r="K25" s="469" t="s">
        <v>806</v>
      </c>
    </row>
    <row r="26" spans="1:11" ht="15.75">
      <c r="A26" s="243" t="s">
        <v>714</v>
      </c>
      <c r="B26" s="365"/>
      <c r="C26" s="439"/>
      <c r="D26" s="439"/>
      <c r="E26" s="439"/>
      <c r="F26" s="439"/>
      <c r="G26" s="439"/>
      <c r="H26" s="439"/>
      <c r="I26" s="439"/>
      <c r="J26" s="366"/>
      <c r="K26" s="469"/>
    </row>
    <row r="27" spans="1:11" ht="12.75" customHeight="1">
      <c r="A27" s="505"/>
      <c r="B27" s="367" t="s">
        <v>715</v>
      </c>
      <c r="C27" s="434" t="s">
        <v>666</v>
      </c>
      <c r="D27" s="435" t="s">
        <v>459</v>
      </c>
      <c r="E27" s="434">
        <v>400</v>
      </c>
      <c r="F27" s="434">
        <v>28</v>
      </c>
      <c r="G27" s="436">
        <v>30.5</v>
      </c>
      <c r="H27" s="437" t="s">
        <v>667</v>
      </c>
      <c r="I27" s="438">
        <v>456</v>
      </c>
      <c r="J27" s="364">
        <f t="shared" ref="J27:J32" si="1">ROUND(I27*(1-$J$10),0)</f>
        <v>456</v>
      </c>
      <c r="K27" s="469" t="s">
        <v>806</v>
      </c>
    </row>
    <row r="28" spans="1:11" ht="12.75" customHeight="1">
      <c r="A28" s="506"/>
      <c r="B28" s="367" t="s">
        <v>716</v>
      </c>
      <c r="C28" s="368" t="s">
        <v>666</v>
      </c>
      <c r="D28" s="370" t="s">
        <v>459</v>
      </c>
      <c r="E28" s="368">
        <v>400</v>
      </c>
      <c r="F28" s="368">
        <v>28</v>
      </c>
      <c r="G28" s="372">
        <v>30.5</v>
      </c>
      <c r="H28" s="374" t="s">
        <v>667</v>
      </c>
      <c r="I28" s="364">
        <v>473</v>
      </c>
      <c r="J28" s="364">
        <f t="shared" si="1"/>
        <v>473</v>
      </c>
      <c r="K28" s="469" t="s">
        <v>806</v>
      </c>
    </row>
    <row r="29" spans="1:11" ht="12.75" customHeight="1">
      <c r="A29" s="506"/>
      <c r="B29" s="367" t="s">
        <v>717</v>
      </c>
      <c r="C29" s="368" t="s">
        <v>669</v>
      </c>
      <c r="D29" s="370" t="s">
        <v>459</v>
      </c>
      <c r="E29" s="368">
        <v>450</v>
      </c>
      <c r="F29" s="368">
        <v>28</v>
      </c>
      <c r="G29" s="372">
        <v>34</v>
      </c>
      <c r="H29" s="374" t="s">
        <v>670</v>
      </c>
      <c r="I29" s="364">
        <v>495</v>
      </c>
      <c r="J29" s="364">
        <f t="shared" si="1"/>
        <v>495</v>
      </c>
      <c r="K29" s="469" t="s">
        <v>806</v>
      </c>
    </row>
    <row r="30" spans="1:11" ht="12.75" customHeight="1">
      <c r="A30" s="506"/>
      <c r="B30" s="367" t="s">
        <v>718</v>
      </c>
      <c r="C30" s="368" t="s">
        <v>669</v>
      </c>
      <c r="D30" s="370" t="s">
        <v>459</v>
      </c>
      <c r="E30" s="368">
        <v>450</v>
      </c>
      <c r="F30" s="368">
        <v>28</v>
      </c>
      <c r="G30" s="372">
        <v>34</v>
      </c>
      <c r="H30" s="374" t="s">
        <v>670</v>
      </c>
      <c r="I30" s="364">
        <v>512</v>
      </c>
      <c r="J30" s="364">
        <f t="shared" si="1"/>
        <v>512</v>
      </c>
      <c r="K30" s="469" t="s">
        <v>806</v>
      </c>
    </row>
    <row r="31" spans="1:11" ht="12.75" customHeight="1">
      <c r="A31" s="506"/>
      <c r="B31" s="367" t="s">
        <v>719</v>
      </c>
      <c r="C31" s="369" t="s">
        <v>672</v>
      </c>
      <c r="D31" s="370" t="s">
        <v>459</v>
      </c>
      <c r="E31" s="369">
        <v>650</v>
      </c>
      <c r="F31" s="369">
        <v>33</v>
      </c>
      <c r="G31" s="373">
        <v>37</v>
      </c>
      <c r="H31" s="375" t="s">
        <v>673</v>
      </c>
      <c r="I31" s="364">
        <v>554</v>
      </c>
      <c r="J31" s="364">
        <f t="shared" si="1"/>
        <v>554</v>
      </c>
      <c r="K31" s="469"/>
    </row>
    <row r="32" spans="1:11" ht="12.75" customHeight="1">
      <c r="A32" s="506"/>
      <c r="B32" s="367" t="s">
        <v>720</v>
      </c>
      <c r="C32" s="369" t="s">
        <v>672</v>
      </c>
      <c r="D32" s="370" t="s">
        <v>459</v>
      </c>
      <c r="E32" s="369">
        <v>650</v>
      </c>
      <c r="F32" s="369">
        <v>33</v>
      </c>
      <c r="G32" s="373">
        <v>37</v>
      </c>
      <c r="H32" s="375" t="s">
        <v>673</v>
      </c>
      <c r="I32" s="364">
        <v>571</v>
      </c>
      <c r="J32" s="364">
        <f t="shared" si="1"/>
        <v>571</v>
      </c>
      <c r="K32" s="469"/>
    </row>
    <row r="33" spans="1:11" ht="12.75" customHeight="1">
      <c r="A33" s="506"/>
      <c r="B33" s="367" t="s">
        <v>721</v>
      </c>
      <c r="C33" s="369" t="s">
        <v>696</v>
      </c>
      <c r="D33" s="371" t="s">
        <v>697</v>
      </c>
      <c r="E33" s="368">
        <v>1800</v>
      </c>
      <c r="F33" s="368">
        <v>33</v>
      </c>
      <c r="G33" s="372">
        <v>53</v>
      </c>
      <c r="H33" s="376" t="s">
        <v>698</v>
      </c>
      <c r="I33" s="364">
        <v>846</v>
      </c>
      <c r="J33" s="364">
        <f>ROUND(I33*(1-$J$11),0)</f>
        <v>846</v>
      </c>
      <c r="K33" s="469"/>
    </row>
    <row r="34" spans="1:11" ht="12.75" customHeight="1">
      <c r="A34" s="506"/>
      <c r="B34" s="367" t="s">
        <v>722</v>
      </c>
      <c r="C34" s="369" t="s">
        <v>696</v>
      </c>
      <c r="D34" s="371" t="s">
        <v>697</v>
      </c>
      <c r="E34" s="368">
        <v>1800</v>
      </c>
      <c r="F34" s="368">
        <v>33</v>
      </c>
      <c r="G34" s="372">
        <v>53</v>
      </c>
      <c r="H34" s="376" t="s">
        <v>698</v>
      </c>
      <c r="I34" s="364">
        <v>863</v>
      </c>
      <c r="J34" s="364">
        <f>ROUND(I34*(1-$J$11),0)</f>
        <v>863</v>
      </c>
      <c r="K34" s="469"/>
    </row>
    <row r="35" spans="1:11" ht="12.75" customHeight="1">
      <c r="A35" s="506"/>
      <c r="B35" s="367" t="s">
        <v>723</v>
      </c>
      <c r="C35" s="369" t="s">
        <v>699</v>
      </c>
      <c r="D35" s="371" t="s">
        <v>700</v>
      </c>
      <c r="E35" s="368">
        <v>1800</v>
      </c>
      <c r="F35" s="368">
        <v>33</v>
      </c>
      <c r="G35" s="372">
        <v>63</v>
      </c>
      <c r="H35" s="376" t="s">
        <v>698</v>
      </c>
      <c r="I35" s="364">
        <v>960</v>
      </c>
      <c r="J35" s="364">
        <f>ROUND(I35*(1-$J$11),0)</f>
        <v>960</v>
      </c>
      <c r="K35" s="469"/>
    </row>
    <row r="36" spans="1:11" ht="12.75" customHeight="1">
      <c r="A36" s="507"/>
      <c r="B36" s="367" t="s">
        <v>724</v>
      </c>
      <c r="C36" s="369" t="s">
        <v>699</v>
      </c>
      <c r="D36" s="371" t="s">
        <v>700</v>
      </c>
      <c r="E36" s="368">
        <v>1800</v>
      </c>
      <c r="F36" s="368">
        <v>33</v>
      </c>
      <c r="G36" s="372">
        <v>63</v>
      </c>
      <c r="H36" s="376" t="s">
        <v>698</v>
      </c>
      <c r="I36" s="364">
        <v>977</v>
      </c>
      <c r="J36" s="364">
        <f>ROUND(I36*(1-$J$11),0)</f>
        <v>977</v>
      </c>
      <c r="K36" s="469"/>
    </row>
    <row r="37" spans="1:11" ht="15.75">
      <c r="A37" s="243" t="s">
        <v>519</v>
      </c>
      <c r="B37" s="244"/>
      <c r="C37" s="244"/>
      <c r="D37" s="244"/>
      <c r="E37" s="244"/>
      <c r="F37" s="244"/>
      <c r="G37" s="244"/>
      <c r="H37" s="244"/>
      <c r="I37" s="244"/>
      <c r="J37" s="245"/>
      <c r="K37" s="469"/>
    </row>
    <row r="38" spans="1:11" ht="12.75" customHeight="1">
      <c r="A38" s="442"/>
      <c r="B38" s="246" t="s">
        <v>509</v>
      </c>
      <c r="C38" s="250" t="s">
        <v>455</v>
      </c>
      <c r="D38" s="250" t="s">
        <v>459</v>
      </c>
      <c r="E38" s="251">
        <v>400</v>
      </c>
      <c r="F38" s="251" t="s">
        <v>461</v>
      </c>
      <c r="G38" s="252">
        <v>26.5</v>
      </c>
      <c r="H38" s="252" t="s">
        <v>466</v>
      </c>
      <c r="I38" s="255">
        <v>456</v>
      </c>
      <c r="J38" s="255">
        <f t="shared" ref="J38:J43" si="2">ROUND(I38*(1-$J$10),0)</f>
        <v>456</v>
      </c>
      <c r="K38" s="469" t="s">
        <v>806</v>
      </c>
    </row>
    <row r="39" spans="1:11" ht="12.75" customHeight="1">
      <c r="A39" s="443"/>
      <c r="B39" s="246" t="s">
        <v>510</v>
      </c>
      <c r="C39" s="250" t="s">
        <v>455</v>
      </c>
      <c r="D39" s="250" t="s">
        <v>459</v>
      </c>
      <c r="E39" s="251">
        <v>400</v>
      </c>
      <c r="F39" s="251" t="s">
        <v>461</v>
      </c>
      <c r="G39" s="252">
        <v>26.5</v>
      </c>
      <c r="H39" s="252" t="s">
        <v>466</v>
      </c>
      <c r="I39" s="255">
        <v>473</v>
      </c>
      <c r="J39" s="255">
        <f t="shared" si="2"/>
        <v>473</v>
      </c>
      <c r="K39" s="469" t="s">
        <v>806</v>
      </c>
    </row>
    <row r="40" spans="1:11" ht="13.5" customHeight="1">
      <c r="A40" s="443"/>
      <c r="B40" s="247" t="s">
        <v>511</v>
      </c>
      <c r="C40" s="253" t="s">
        <v>456</v>
      </c>
      <c r="D40" s="125" t="s">
        <v>459</v>
      </c>
      <c r="E40" s="126">
        <v>450</v>
      </c>
      <c r="F40" s="126" t="s">
        <v>462</v>
      </c>
      <c r="G40" s="127">
        <v>27.5</v>
      </c>
      <c r="H40" s="254" t="s">
        <v>466</v>
      </c>
      <c r="I40" s="255">
        <v>495</v>
      </c>
      <c r="J40" s="255">
        <f t="shared" si="2"/>
        <v>495</v>
      </c>
      <c r="K40" s="469" t="s">
        <v>806</v>
      </c>
    </row>
    <row r="41" spans="1:11" ht="13.5" customHeight="1">
      <c r="A41" s="443"/>
      <c r="B41" s="248" t="s">
        <v>512</v>
      </c>
      <c r="C41" s="253" t="s">
        <v>456</v>
      </c>
      <c r="D41" s="125" t="s">
        <v>459</v>
      </c>
      <c r="E41" s="126">
        <v>450</v>
      </c>
      <c r="F41" s="126" t="s">
        <v>462</v>
      </c>
      <c r="G41" s="127">
        <v>27.5</v>
      </c>
      <c r="H41" s="254" t="s">
        <v>466</v>
      </c>
      <c r="I41" s="255">
        <v>512</v>
      </c>
      <c r="J41" s="255">
        <f t="shared" si="2"/>
        <v>512</v>
      </c>
      <c r="K41" s="469" t="s">
        <v>806</v>
      </c>
    </row>
    <row r="42" spans="1:11" ht="13.5" customHeight="1">
      <c r="A42" s="443"/>
      <c r="B42" s="246" t="s">
        <v>513</v>
      </c>
      <c r="C42" s="253" t="s">
        <v>248</v>
      </c>
      <c r="D42" s="125" t="s">
        <v>459</v>
      </c>
      <c r="E42" s="126">
        <v>550</v>
      </c>
      <c r="F42" s="126" t="s">
        <v>463</v>
      </c>
      <c r="G42" s="127">
        <v>33</v>
      </c>
      <c r="H42" s="254" t="s">
        <v>467</v>
      </c>
      <c r="I42" s="255">
        <v>554</v>
      </c>
      <c r="J42" s="255">
        <f t="shared" si="2"/>
        <v>554</v>
      </c>
    </row>
    <row r="43" spans="1:11" ht="13.5" customHeight="1">
      <c r="A43" s="443"/>
      <c r="B43" s="246" t="s">
        <v>514</v>
      </c>
      <c r="C43" s="253" t="s">
        <v>248</v>
      </c>
      <c r="D43" s="125" t="s">
        <v>459</v>
      </c>
      <c r="E43" s="126">
        <v>550</v>
      </c>
      <c r="F43" s="126" t="s">
        <v>463</v>
      </c>
      <c r="G43" s="127">
        <v>33</v>
      </c>
      <c r="H43" s="254" t="s">
        <v>467</v>
      </c>
      <c r="I43" s="255">
        <v>571</v>
      </c>
      <c r="J43" s="255">
        <f t="shared" si="2"/>
        <v>571</v>
      </c>
    </row>
    <row r="44" spans="1:11" ht="13.5" customHeight="1">
      <c r="A44" s="443"/>
      <c r="B44" s="249" t="s">
        <v>515</v>
      </c>
      <c r="C44" s="253" t="s">
        <v>457</v>
      </c>
      <c r="D44" s="125" t="s">
        <v>459</v>
      </c>
      <c r="E44" s="126">
        <v>800</v>
      </c>
      <c r="F44" s="126" t="s">
        <v>464</v>
      </c>
      <c r="G44" s="127">
        <v>44</v>
      </c>
      <c r="H44" s="254" t="s">
        <v>468</v>
      </c>
      <c r="I44" s="255">
        <v>846</v>
      </c>
      <c r="J44" s="255">
        <f>ROUND(I44*(1-$J$11),0)</f>
        <v>846</v>
      </c>
    </row>
    <row r="45" spans="1:11" ht="13.5" customHeight="1">
      <c r="A45" s="443"/>
      <c r="B45" s="249" t="s">
        <v>516</v>
      </c>
      <c r="C45" s="253" t="s">
        <v>457</v>
      </c>
      <c r="D45" s="125" t="s">
        <v>459</v>
      </c>
      <c r="E45" s="126">
        <v>800</v>
      </c>
      <c r="F45" s="126" t="s">
        <v>464</v>
      </c>
      <c r="G45" s="127">
        <v>44</v>
      </c>
      <c r="H45" s="254" t="s">
        <v>468</v>
      </c>
      <c r="I45" s="255">
        <v>863</v>
      </c>
      <c r="J45" s="255">
        <f>ROUND(I45*(1-$J$11),0)</f>
        <v>863</v>
      </c>
    </row>
    <row r="46" spans="1:11" ht="13.5" customHeight="1">
      <c r="A46" s="443"/>
      <c r="B46" s="249" t="s">
        <v>517</v>
      </c>
      <c r="C46" s="253" t="s">
        <v>458</v>
      </c>
      <c r="D46" s="125" t="s">
        <v>460</v>
      </c>
      <c r="E46" s="126">
        <v>900</v>
      </c>
      <c r="F46" s="126" t="s">
        <v>465</v>
      </c>
      <c r="G46" s="127">
        <v>55.5</v>
      </c>
      <c r="H46" s="254" t="s">
        <v>468</v>
      </c>
      <c r="I46" s="255">
        <v>960</v>
      </c>
      <c r="J46" s="255">
        <f>ROUND(I46*(1-$J$11),0)</f>
        <v>960</v>
      </c>
    </row>
    <row r="47" spans="1:11" ht="13.5" customHeight="1">
      <c r="A47" s="441"/>
      <c r="B47" s="249" t="s">
        <v>518</v>
      </c>
      <c r="C47" s="253" t="s">
        <v>458</v>
      </c>
      <c r="D47" s="125" t="s">
        <v>460</v>
      </c>
      <c r="E47" s="126">
        <v>900</v>
      </c>
      <c r="F47" s="126" t="s">
        <v>465</v>
      </c>
      <c r="G47" s="127">
        <v>55.5</v>
      </c>
      <c r="H47" s="254" t="s">
        <v>468</v>
      </c>
      <c r="I47" s="255">
        <v>977</v>
      </c>
      <c r="J47" s="255">
        <f>ROUND(I47*(1-$J$11),0)</f>
        <v>977</v>
      </c>
    </row>
    <row r="48" spans="1:11" ht="15.75">
      <c r="A48" s="243" t="s">
        <v>582</v>
      </c>
      <c r="B48" s="275"/>
      <c r="C48" s="276"/>
      <c r="D48" s="277"/>
      <c r="E48" s="278"/>
      <c r="F48" s="278"/>
      <c r="G48" s="279"/>
      <c r="H48" s="280"/>
      <c r="I48" s="281"/>
      <c r="J48" s="282"/>
    </row>
    <row r="49" spans="1:11" ht="15.75">
      <c r="A49" s="443"/>
      <c r="B49" s="247" t="s">
        <v>590</v>
      </c>
      <c r="C49" s="284" t="s">
        <v>537</v>
      </c>
      <c r="D49" s="284" t="s">
        <v>459</v>
      </c>
      <c r="E49" s="251">
        <v>500</v>
      </c>
      <c r="F49" s="251">
        <v>26</v>
      </c>
      <c r="G49" s="252">
        <v>30.6</v>
      </c>
      <c r="H49" s="252" t="s">
        <v>584</v>
      </c>
      <c r="I49" s="255">
        <v>679</v>
      </c>
      <c r="J49" s="255">
        <f t="shared" ref="J49:J52" si="3">ROUND(I49*(1-$J$10),0)</f>
        <v>679</v>
      </c>
      <c r="K49" s="285"/>
    </row>
    <row r="50" spans="1:11" ht="15.75">
      <c r="A50" s="443"/>
      <c r="B50" s="248" t="s">
        <v>591</v>
      </c>
      <c r="C50" s="284" t="s">
        <v>537</v>
      </c>
      <c r="D50" s="284" t="s">
        <v>459</v>
      </c>
      <c r="E50" s="251">
        <v>500</v>
      </c>
      <c r="F50" s="251">
        <v>26</v>
      </c>
      <c r="G50" s="252">
        <v>30.6</v>
      </c>
      <c r="H50" s="252" t="s">
        <v>585</v>
      </c>
      <c r="I50" s="255">
        <v>696</v>
      </c>
      <c r="J50" s="255">
        <f t="shared" si="3"/>
        <v>696</v>
      </c>
      <c r="K50" s="285"/>
    </row>
    <row r="51" spans="1:11" ht="15.75">
      <c r="A51" s="443"/>
      <c r="B51" s="246" t="s">
        <v>592</v>
      </c>
      <c r="C51" s="284" t="s">
        <v>538</v>
      </c>
      <c r="D51" s="284" t="s">
        <v>583</v>
      </c>
      <c r="E51" s="251">
        <v>580</v>
      </c>
      <c r="F51" s="251">
        <v>26</v>
      </c>
      <c r="G51" s="252">
        <v>31.1</v>
      </c>
      <c r="H51" s="252" t="s">
        <v>586</v>
      </c>
      <c r="I51" s="255">
        <v>798</v>
      </c>
      <c r="J51" s="255">
        <f t="shared" si="3"/>
        <v>798</v>
      </c>
      <c r="K51" s="285"/>
    </row>
    <row r="52" spans="1:11" ht="15.75">
      <c r="A52" s="443"/>
      <c r="B52" s="246" t="s">
        <v>593</v>
      </c>
      <c r="C52" s="284" t="s">
        <v>538</v>
      </c>
      <c r="D52" s="284" t="s">
        <v>583</v>
      </c>
      <c r="E52" s="251">
        <v>580</v>
      </c>
      <c r="F52" s="251">
        <v>26</v>
      </c>
      <c r="G52" s="252">
        <v>31.1</v>
      </c>
      <c r="H52" s="252" t="s">
        <v>587</v>
      </c>
      <c r="I52" s="255">
        <v>815</v>
      </c>
      <c r="J52" s="255">
        <f t="shared" si="3"/>
        <v>815</v>
      </c>
      <c r="K52" s="285"/>
    </row>
    <row r="53" spans="1:11" ht="15.75">
      <c r="A53" s="443"/>
      <c r="B53" s="249" t="s">
        <v>594</v>
      </c>
      <c r="C53" s="284" t="s">
        <v>539</v>
      </c>
      <c r="D53" s="284" t="s">
        <v>459</v>
      </c>
      <c r="E53" s="251">
        <v>900</v>
      </c>
      <c r="F53" s="251">
        <v>35</v>
      </c>
      <c r="G53" s="252">
        <v>48.5</v>
      </c>
      <c r="H53" s="252" t="s">
        <v>588</v>
      </c>
      <c r="I53" s="255">
        <v>1143</v>
      </c>
      <c r="J53" s="255">
        <f>ROUND(I53*(1-$J$11),0)</f>
        <v>1143</v>
      </c>
    </row>
    <row r="54" spans="1:11" ht="15.75">
      <c r="A54" s="443"/>
      <c r="B54" s="249" t="s">
        <v>595</v>
      </c>
      <c r="C54" s="284" t="s">
        <v>539</v>
      </c>
      <c r="D54" s="284" t="s">
        <v>459</v>
      </c>
      <c r="E54" s="251">
        <v>900</v>
      </c>
      <c r="F54" s="251">
        <v>35</v>
      </c>
      <c r="G54" s="252">
        <v>48.5</v>
      </c>
      <c r="H54" s="252" t="s">
        <v>588</v>
      </c>
      <c r="I54" s="255">
        <v>1160</v>
      </c>
      <c r="J54" s="255">
        <f>ROUND(I54*(1-$J$11),0)</f>
        <v>1160</v>
      </c>
    </row>
    <row r="55" spans="1:11" ht="15.75">
      <c r="A55" s="443"/>
      <c r="B55" s="249" t="s">
        <v>596</v>
      </c>
      <c r="C55" s="284" t="s">
        <v>540</v>
      </c>
      <c r="D55" s="284" t="s">
        <v>459</v>
      </c>
      <c r="E55" s="251">
        <v>950</v>
      </c>
      <c r="F55" s="251">
        <v>36</v>
      </c>
      <c r="G55" s="252">
        <v>59.5</v>
      </c>
      <c r="H55" s="283" t="s">
        <v>589</v>
      </c>
      <c r="I55" s="255">
        <v>1439</v>
      </c>
      <c r="J55" s="255">
        <f>ROUND(I55*(1-$J$11),0)</f>
        <v>1439</v>
      </c>
    </row>
    <row r="56" spans="1:11" ht="15.75">
      <c r="A56" s="443"/>
      <c r="B56" s="249" t="s">
        <v>597</v>
      </c>
      <c r="C56" s="284" t="s">
        <v>540</v>
      </c>
      <c r="D56" s="284" t="s">
        <v>459</v>
      </c>
      <c r="E56" s="251">
        <v>950</v>
      </c>
      <c r="F56" s="251">
        <v>36</v>
      </c>
      <c r="G56" s="252">
        <v>59.5</v>
      </c>
      <c r="H56" s="283" t="s">
        <v>589</v>
      </c>
      <c r="I56" s="255">
        <v>1456</v>
      </c>
      <c r="J56" s="255">
        <f>ROUND(I56*(1-$J$11),0)</f>
        <v>1456</v>
      </c>
    </row>
    <row r="57" spans="1:11" ht="15.75" customHeight="1">
      <c r="A57" s="517" t="s">
        <v>709</v>
      </c>
      <c r="B57" s="518"/>
      <c r="C57" s="518"/>
      <c r="D57" s="518"/>
      <c r="E57" s="518"/>
      <c r="F57" s="378"/>
      <c r="G57" s="379"/>
      <c r="H57" s="380"/>
      <c r="I57" s="381"/>
      <c r="J57" s="382"/>
    </row>
    <row r="58" spans="1:11" ht="23.25" customHeight="1">
      <c r="A58" s="443"/>
      <c r="B58" s="367" t="s">
        <v>725</v>
      </c>
      <c r="C58" s="383" t="s">
        <v>711</v>
      </c>
      <c r="D58" s="383" t="s">
        <v>712</v>
      </c>
      <c r="E58" s="386">
        <v>1400</v>
      </c>
      <c r="F58" s="386">
        <v>46</v>
      </c>
      <c r="G58" s="384">
        <v>110</v>
      </c>
      <c r="H58" s="387" t="s">
        <v>713</v>
      </c>
      <c r="I58" s="377">
        <v>1849</v>
      </c>
      <c r="J58" s="385">
        <f>ROUND(I58*(1-$J$11),0)</f>
        <v>1849</v>
      </c>
    </row>
    <row r="59" spans="1:11" ht="22.5" customHeight="1">
      <c r="A59" s="443"/>
      <c r="B59" s="367" t="s">
        <v>726</v>
      </c>
      <c r="C59" s="383" t="s">
        <v>711</v>
      </c>
      <c r="D59" s="383" t="s">
        <v>712</v>
      </c>
      <c r="E59" s="386">
        <v>1400</v>
      </c>
      <c r="F59" s="386">
        <v>46</v>
      </c>
      <c r="G59" s="384">
        <v>110</v>
      </c>
      <c r="H59" s="387" t="s">
        <v>713</v>
      </c>
      <c r="I59" s="377">
        <v>1866</v>
      </c>
      <c r="J59" s="385">
        <f>ROUND(I59*(1-$J$11),0)</f>
        <v>1866</v>
      </c>
    </row>
    <row r="60" spans="1:11" ht="28.5" customHeight="1">
      <c r="A60" s="519" t="s">
        <v>174</v>
      </c>
      <c r="B60" s="520"/>
      <c r="C60" s="520"/>
      <c r="D60" s="520"/>
      <c r="E60" s="520"/>
      <c r="F60" s="520"/>
      <c r="G60" s="520"/>
      <c r="H60" s="520"/>
      <c r="I60" s="520"/>
      <c r="J60" s="521"/>
    </row>
    <row r="61" spans="1:11" ht="19.5" customHeight="1">
      <c r="A61" s="443"/>
      <c r="B61" s="124" t="s">
        <v>323</v>
      </c>
      <c r="C61" s="125" t="s">
        <v>194</v>
      </c>
      <c r="D61" s="125" t="s">
        <v>204</v>
      </c>
      <c r="E61" s="126">
        <v>1133</v>
      </c>
      <c r="F61" s="126">
        <v>57</v>
      </c>
      <c r="G61" s="127">
        <v>256</v>
      </c>
      <c r="H61" s="127" t="s">
        <v>182</v>
      </c>
      <c r="I61" s="128">
        <v>7504.5</v>
      </c>
      <c r="J61" s="128">
        <f>ROUND(I61*(1-$J$11),0)</f>
        <v>7505</v>
      </c>
    </row>
    <row r="62" spans="1:11" ht="18.75" customHeight="1">
      <c r="A62" s="443"/>
      <c r="B62" s="124" t="s">
        <v>324</v>
      </c>
      <c r="C62" s="125" t="s">
        <v>252</v>
      </c>
      <c r="D62" s="125" t="s">
        <v>205</v>
      </c>
      <c r="E62" s="126">
        <v>1511</v>
      </c>
      <c r="F62" s="126">
        <v>59</v>
      </c>
      <c r="G62" s="127">
        <v>270</v>
      </c>
      <c r="H62" s="127" t="s">
        <v>182</v>
      </c>
      <c r="I62" s="128">
        <v>8137.75</v>
      </c>
      <c r="J62" s="128">
        <f>ROUND(I62*(1-$J$11),0)</f>
        <v>8138</v>
      </c>
    </row>
    <row r="63" spans="1:11" ht="18.75" customHeight="1">
      <c r="A63" s="443"/>
      <c r="B63" s="124" t="s">
        <v>325</v>
      </c>
      <c r="C63" s="125" t="s">
        <v>253</v>
      </c>
      <c r="D63" s="125" t="s">
        <v>206</v>
      </c>
      <c r="E63" s="126">
        <v>1889</v>
      </c>
      <c r="F63" s="126">
        <v>60</v>
      </c>
      <c r="G63" s="127">
        <v>379</v>
      </c>
      <c r="H63" s="127" t="s">
        <v>183</v>
      </c>
      <c r="I63" s="128">
        <v>9241.0499999999993</v>
      </c>
      <c r="J63" s="128">
        <f>ROUND(I63*(1-$J$11),0)</f>
        <v>9241</v>
      </c>
    </row>
    <row r="64" spans="1:11" ht="21.75" customHeight="1">
      <c r="A64" s="443"/>
      <c r="B64" s="124" t="s">
        <v>693</v>
      </c>
      <c r="C64" s="125" t="s">
        <v>254</v>
      </c>
      <c r="D64" s="125" t="s">
        <v>207</v>
      </c>
      <c r="E64" s="126">
        <v>2266</v>
      </c>
      <c r="F64" s="126">
        <v>61</v>
      </c>
      <c r="G64" s="127">
        <v>497</v>
      </c>
      <c r="H64" s="127" t="s">
        <v>183</v>
      </c>
      <c r="I64" s="128">
        <v>10075</v>
      </c>
      <c r="J64" s="128">
        <f>ROUND(I64*(1-$J$11),0)</f>
        <v>10075</v>
      </c>
    </row>
    <row r="65" spans="1:10" ht="28.5" customHeight="1">
      <c r="A65" s="517" t="s">
        <v>531</v>
      </c>
      <c r="B65" s="522"/>
      <c r="C65" s="522"/>
      <c r="D65" s="522"/>
      <c r="E65" s="233"/>
      <c r="F65" s="241"/>
      <c r="G65" s="241"/>
      <c r="H65" s="241"/>
      <c r="I65" s="241"/>
      <c r="J65" s="242"/>
    </row>
    <row r="66" spans="1:10" ht="15.75" customHeight="1">
      <c r="A66" s="443"/>
      <c r="B66" s="260" t="s">
        <v>521</v>
      </c>
      <c r="C66" s="250" t="s">
        <v>492</v>
      </c>
      <c r="D66" s="250" t="s">
        <v>500</v>
      </c>
      <c r="E66" s="251">
        <v>720</v>
      </c>
      <c r="F66" s="251" t="s">
        <v>502</v>
      </c>
      <c r="G66" s="252">
        <v>76.5</v>
      </c>
      <c r="H66" s="252" t="s">
        <v>506</v>
      </c>
      <c r="I66" s="255">
        <v>1217</v>
      </c>
      <c r="J66" s="256">
        <f t="shared" ref="J66:J93" si="4">ROUND(I66*(1-$J$11),0)</f>
        <v>1217</v>
      </c>
    </row>
    <row r="67" spans="1:10" ht="17.25" customHeight="1">
      <c r="A67" s="443"/>
      <c r="B67" s="260" t="s">
        <v>522</v>
      </c>
      <c r="C67" s="250" t="s">
        <v>492</v>
      </c>
      <c r="D67" s="250" t="s">
        <v>500</v>
      </c>
      <c r="E67" s="251">
        <v>720</v>
      </c>
      <c r="F67" s="251" t="s">
        <v>502</v>
      </c>
      <c r="G67" s="252">
        <v>76.5</v>
      </c>
      <c r="H67" s="252" t="s">
        <v>506</v>
      </c>
      <c r="I67" s="255">
        <v>1235</v>
      </c>
      <c r="J67" s="256">
        <f t="shared" si="4"/>
        <v>1235</v>
      </c>
    </row>
    <row r="68" spans="1:10" ht="16.5" customHeight="1">
      <c r="A68" s="443"/>
      <c r="B68" s="260" t="s">
        <v>523</v>
      </c>
      <c r="C68" s="250" t="s">
        <v>493</v>
      </c>
      <c r="D68" s="250" t="s">
        <v>501</v>
      </c>
      <c r="E68" s="251">
        <v>1450</v>
      </c>
      <c r="F68" s="251" t="s">
        <v>503</v>
      </c>
      <c r="G68" s="252">
        <v>95</v>
      </c>
      <c r="H68" s="252" t="s">
        <v>507</v>
      </c>
      <c r="I68" s="255">
        <v>1394</v>
      </c>
      <c r="J68" s="256">
        <f t="shared" si="4"/>
        <v>1394</v>
      </c>
    </row>
    <row r="69" spans="1:10" ht="18" customHeight="1">
      <c r="A69" s="443"/>
      <c r="B69" s="260" t="s">
        <v>524</v>
      </c>
      <c r="C69" s="250" t="s">
        <v>493</v>
      </c>
      <c r="D69" s="250" t="s">
        <v>501</v>
      </c>
      <c r="E69" s="251">
        <v>1450</v>
      </c>
      <c r="F69" s="251" t="s">
        <v>503</v>
      </c>
      <c r="G69" s="252">
        <v>95</v>
      </c>
      <c r="H69" s="252" t="s">
        <v>507</v>
      </c>
      <c r="I69" s="255">
        <v>1411</v>
      </c>
      <c r="J69" s="256">
        <f t="shared" si="4"/>
        <v>1411</v>
      </c>
    </row>
    <row r="70" spans="1:10" ht="18" customHeight="1">
      <c r="A70" s="443"/>
      <c r="B70" s="260" t="s">
        <v>525</v>
      </c>
      <c r="C70" s="250" t="s">
        <v>494</v>
      </c>
      <c r="D70" s="250" t="s">
        <v>497</v>
      </c>
      <c r="E70" s="251">
        <v>1650</v>
      </c>
      <c r="F70" s="251" t="s">
        <v>504</v>
      </c>
      <c r="G70" s="252">
        <v>108</v>
      </c>
      <c r="H70" s="252" t="s">
        <v>520</v>
      </c>
      <c r="I70" s="255">
        <v>1746</v>
      </c>
      <c r="J70" s="256">
        <f t="shared" si="4"/>
        <v>1746</v>
      </c>
    </row>
    <row r="71" spans="1:10" ht="18.75" customHeight="1">
      <c r="A71" s="443"/>
      <c r="B71" s="260" t="s">
        <v>526</v>
      </c>
      <c r="C71" s="250" t="s">
        <v>494</v>
      </c>
      <c r="D71" s="250" t="s">
        <v>497</v>
      </c>
      <c r="E71" s="251">
        <v>1650</v>
      </c>
      <c r="F71" s="251" t="s">
        <v>504</v>
      </c>
      <c r="G71" s="252">
        <v>108</v>
      </c>
      <c r="H71" s="252" t="s">
        <v>520</v>
      </c>
      <c r="I71" s="255">
        <v>1763</v>
      </c>
      <c r="J71" s="256">
        <f t="shared" si="4"/>
        <v>1763</v>
      </c>
    </row>
    <row r="72" spans="1:10" ht="15" customHeight="1">
      <c r="A72" s="443"/>
      <c r="B72" s="261" t="s">
        <v>528</v>
      </c>
      <c r="C72" s="250" t="s">
        <v>495</v>
      </c>
      <c r="D72" s="250" t="s">
        <v>499</v>
      </c>
      <c r="E72" s="251">
        <v>1650</v>
      </c>
      <c r="F72" s="251" t="s">
        <v>504</v>
      </c>
      <c r="G72" s="252">
        <v>143</v>
      </c>
      <c r="H72" s="252" t="s">
        <v>520</v>
      </c>
      <c r="I72" s="256">
        <v>2407</v>
      </c>
      <c r="J72" s="256">
        <f t="shared" si="4"/>
        <v>2407</v>
      </c>
    </row>
    <row r="73" spans="1:10" ht="15.75" customHeight="1">
      <c r="A73" s="443"/>
      <c r="B73" s="262" t="s">
        <v>527</v>
      </c>
      <c r="C73" s="250" t="s">
        <v>495</v>
      </c>
      <c r="D73" s="250" t="s">
        <v>499</v>
      </c>
      <c r="E73" s="251">
        <v>1650</v>
      </c>
      <c r="F73" s="251" t="s">
        <v>504</v>
      </c>
      <c r="G73" s="252">
        <v>143</v>
      </c>
      <c r="H73" s="252" t="s">
        <v>520</v>
      </c>
      <c r="I73" s="256">
        <v>2424</v>
      </c>
      <c r="J73" s="256">
        <f t="shared" si="4"/>
        <v>2424</v>
      </c>
    </row>
    <row r="74" spans="1:10" ht="15" customHeight="1">
      <c r="A74" s="443"/>
      <c r="B74" s="262" t="s">
        <v>529</v>
      </c>
      <c r="C74" s="257" t="s">
        <v>496</v>
      </c>
      <c r="D74" s="258" t="s">
        <v>498</v>
      </c>
      <c r="E74" s="258">
        <v>1800</v>
      </c>
      <c r="F74" s="251" t="s">
        <v>505</v>
      </c>
      <c r="G74" s="259">
        <v>162</v>
      </c>
      <c r="H74" s="258" t="s">
        <v>508</v>
      </c>
      <c r="I74" s="255">
        <v>2730</v>
      </c>
      <c r="J74" s="256">
        <f t="shared" si="4"/>
        <v>2730</v>
      </c>
    </row>
    <row r="75" spans="1:10" ht="16.5" customHeight="1">
      <c r="A75" s="443"/>
      <c r="B75" s="262" t="s">
        <v>530</v>
      </c>
      <c r="C75" s="257" t="s">
        <v>496</v>
      </c>
      <c r="D75" s="258" t="s">
        <v>498</v>
      </c>
      <c r="E75" s="258">
        <v>1800</v>
      </c>
      <c r="F75" s="251" t="s">
        <v>505</v>
      </c>
      <c r="G75" s="259">
        <v>162</v>
      </c>
      <c r="H75" s="258" t="s">
        <v>508</v>
      </c>
      <c r="I75" s="255">
        <v>2747</v>
      </c>
      <c r="J75" s="256">
        <f t="shared" si="4"/>
        <v>2747</v>
      </c>
    </row>
    <row r="76" spans="1:10" ht="28.5" customHeight="1">
      <c r="A76" s="526"/>
      <c r="B76" s="527"/>
      <c r="C76" s="527"/>
      <c r="D76" s="527"/>
      <c r="E76" s="527"/>
      <c r="F76" s="527"/>
      <c r="G76" s="527"/>
      <c r="H76" s="527"/>
      <c r="I76" s="527"/>
      <c r="J76" s="528"/>
    </row>
    <row r="77" spans="1:10" ht="22.5" customHeight="1">
      <c r="A77" s="443"/>
      <c r="B77" s="262" t="s">
        <v>598</v>
      </c>
      <c r="C77" s="257" t="s">
        <v>190</v>
      </c>
      <c r="D77" s="258" t="s">
        <v>212</v>
      </c>
      <c r="E77" s="258" t="s">
        <v>17</v>
      </c>
      <c r="F77" s="251" t="s">
        <v>24</v>
      </c>
      <c r="G77" s="259">
        <v>82</v>
      </c>
      <c r="H77" s="258" t="s">
        <v>25</v>
      </c>
      <c r="I77" s="255">
        <v>1417</v>
      </c>
      <c r="J77" s="255">
        <f t="shared" si="4"/>
        <v>1417</v>
      </c>
    </row>
    <row r="78" spans="1:10" ht="17.25" customHeight="1">
      <c r="A78" s="443"/>
      <c r="B78" s="262" t="s">
        <v>599</v>
      </c>
      <c r="C78" s="257" t="s">
        <v>190</v>
      </c>
      <c r="D78" s="258" t="s">
        <v>212</v>
      </c>
      <c r="E78" s="258" t="s">
        <v>17</v>
      </c>
      <c r="F78" s="251" t="s">
        <v>24</v>
      </c>
      <c r="G78" s="259">
        <v>82</v>
      </c>
      <c r="H78" s="258" t="s">
        <v>25</v>
      </c>
      <c r="I78" s="255">
        <v>1434</v>
      </c>
      <c r="J78" s="255">
        <f t="shared" si="4"/>
        <v>1434</v>
      </c>
    </row>
    <row r="79" spans="1:10" ht="14.25" customHeight="1">
      <c r="A79" s="443"/>
      <c r="B79" s="262" t="s">
        <v>600</v>
      </c>
      <c r="C79" s="257" t="s">
        <v>191</v>
      </c>
      <c r="D79" s="258" t="s">
        <v>200</v>
      </c>
      <c r="E79" s="258" t="s">
        <v>19</v>
      </c>
      <c r="F79" s="251" t="s">
        <v>14</v>
      </c>
      <c r="G79" s="259">
        <v>119</v>
      </c>
      <c r="H79" s="258" t="s">
        <v>25</v>
      </c>
      <c r="I79" s="255">
        <v>1863</v>
      </c>
      <c r="J79" s="255">
        <f t="shared" si="4"/>
        <v>1863</v>
      </c>
    </row>
    <row r="80" spans="1:10" ht="15" customHeight="1">
      <c r="A80" s="443"/>
      <c r="B80" s="262" t="s">
        <v>601</v>
      </c>
      <c r="C80" s="257" t="s">
        <v>191</v>
      </c>
      <c r="D80" s="258" t="s">
        <v>200</v>
      </c>
      <c r="E80" s="258" t="s">
        <v>19</v>
      </c>
      <c r="F80" s="251" t="s">
        <v>14</v>
      </c>
      <c r="G80" s="259">
        <v>119</v>
      </c>
      <c r="H80" s="258" t="s">
        <v>25</v>
      </c>
      <c r="I80" s="255">
        <v>1881</v>
      </c>
      <c r="J80" s="255">
        <f t="shared" si="4"/>
        <v>1881</v>
      </c>
    </row>
    <row r="81" spans="1:10" ht="15" customHeight="1">
      <c r="A81" s="443"/>
      <c r="B81" s="262" t="s">
        <v>602</v>
      </c>
      <c r="C81" s="257" t="s">
        <v>198</v>
      </c>
      <c r="D81" s="258" t="s">
        <v>201</v>
      </c>
      <c r="E81" s="258" t="s">
        <v>26</v>
      </c>
      <c r="F81" s="251" t="s">
        <v>27</v>
      </c>
      <c r="G81" s="259">
        <v>133</v>
      </c>
      <c r="H81" s="258" t="s">
        <v>28</v>
      </c>
      <c r="I81" s="255">
        <v>2374</v>
      </c>
      <c r="J81" s="255">
        <f t="shared" si="4"/>
        <v>2374</v>
      </c>
    </row>
    <row r="82" spans="1:10" ht="13.5" customHeight="1">
      <c r="A82" s="443"/>
      <c r="B82" s="262" t="s">
        <v>603</v>
      </c>
      <c r="C82" s="257" t="s">
        <v>198</v>
      </c>
      <c r="D82" s="258" t="s">
        <v>201</v>
      </c>
      <c r="E82" s="258" t="s">
        <v>26</v>
      </c>
      <c r="F82" s="251" t="s">
        <v>27</v>
      </c>
      <c r="G82" s="259">
        <v>133</v>
      </c>
      <c r="H82" s="258" t="s">
        <v>28</v>
      </c>
      <c r="I82" s="255">
        <v>2391</v>
      </c>
      <c r="J82" s="255">
        <f t="shared" si="4"/>
        <v>2391</v>
      </c>
    </row>
    <row r="83" spans="1:10" ht="16.5" customHeight="1">
      <c r="A83" s="443"/>
      <c r="B83" s="262" t="s">
        <v>604</v>
      </c>
      <c r="C83" s="257" t="s">
        <v>193</v>
      </c>
      <c r="D83" s="258" t="s">
        <v>213</v>
      </c>
      <c r="E83" s="258" t="s">
        <v>26</v>
      </c>
      <c r="F83" s="251" t="s">
        <v>27</v>
      </c>
      <c r="G83" s="259">
        <v>149</v>
      </c>
      <c r="H83" s="258" t="s">
        <v>28</v>
      </c>
      <c r="I83" s="255">
        <v>2598</v>
      </c>
      <c r="J83" s="255">
        <f t="shared" si="4"/>
        <v>2598</v>
      </c>
    </row>
    <row r="84" spans="1:10" ht="15.75" customHeight="1">
      <c r="A84" s="443"/>
      <c r="B84" s="262" t="s">
        <v>605</v>
      </c>
      <c r="C84" s="257" t="s">
        <v>193</v>
      </c>
      <c r="D84" s="258" t="s">
        <v>213</v>
      </c>
      <c r="E84" s="258" t="s">
        <v>26</v>
      </c>
      <c r="F84" s="251" t="s">
        <v>27</v>
      </c>
      <c r="G84" s="259">
        <v>149</v>
      </c>
      <c r="H84" s="258" t="s">
        <v>28</v>
      </c>
      <c r="I84" s="255">
        <v>2615</v>
      </c>
      <c r="J84" s="255">
        <f t="shared" si="4"/>
        <v>2615</v>
      </c>
    </row>
    <row r="85" spans="1:10" ht="28.5" customHeight="1">
      <c r="A85" s="526" t="s">
        <v>606</v>
      </c>
      <c r="B85" s="527"/>
      <c r="C85" s="527"/>
      <c r="D85" s="527"/>
      <c r="E85" s="527"/>
      <c r="F85" s="527"/>
      <c r="G85" s="527"/>
      <c r="H85" s="527"/>
      <c r="I85" s="527"/>
      <c r="J85" s="528"/>
    </row>
    <row r="86" spans="1:10" ht="17.25" customHeight="1">
      <c r="A86" s="443"/>
      <c r="B86" s="262" t="s">
        <v>607</v>
      </c>
      <c r="C86" s="257" t="s">
        <v>546</v>
      </c>
      <c r="D86" s="258" t="s">
        <v>547</v>
      </c>
      <c r="E86" s="258">
        <v>1260</v>
      </c>
      <c r="F86" s="251" t="s">
        <v>548</v>
      </c>
      <c r="G86" s="259">
        <v>94</v>
      </c>
      <c r="H86" s="258" t="s">
        <v>549</v>
      </c>
      <c r="I86" s="255">
        <v>1435</v>
      </c>
      <c r="J86" s="255">
        <f t="shared" si="4"/>
        <v>1435</v>
      </c>
    </row>
    <row r="87" spans="1:10" ht="15.75" customHeight="1">
      <c r="A87" s="443"/>
      <c r="B87" s="262" t="s">
        <v>608</v>
      </c>
      <c r="C87" s="257" t="s">
        <v>546</v>
      </c>
      <c r="D87" s="258" t="s">
        <v>547</v>
      </c>
      <c r="E87" s="258">
        <v>1260</v>
      </c>
      <c r="F87" s="251" t="s">
        <v>548</v>
      </c>
      <c r="G87" s="259">
        <v>94</v>
      </c>
      <c r="H87" s="258" t="s">
        <v>549</v>
      </c>
      <c r="I87" s="255">
        <v>1452</v>
      </c>
      <c r="J87" s="255">
        <f t="shared" si="4"/>
        <v>1452</v>
      </c>
    </row>
    <row r="88" spans="1:10" ht="13.5" customHeight="1">
      <c r="A88" s="443"/>
      <c r="B88" s="262" t="s">
        <v>609</v>
      </c>
      <c r="C88" s="257" t="s">
        <v>551</v>
      </c>
      <c r="D88" s="258" t="s">
        <v>552</v>
      </c>
      <c r="E88" s="258">
        <v>2100</v>
      </c>
      <c r="F88" s="251" t="s">
        <v>553</v>
      </c>
      <c r="G88" s="259">
        <v>116</v>
      </c>
      <c r="H88" s="258" t="s">
        <v>554</v>
      </c>
      <c r="I88" s="255">
        <v>1897</v>
      </c>
      <c r="J88" s="255">
        <f t="shared" si="4"/>
        <v>1897</v>
      </c>
    </row>
    <row r="89" spans="1:10" ht="14.25" customHeight="1">
      <c r="A89" s="443"/>
      <c r="B89" s="262" t="s">
        <v>610</v>
      </c>
      <c r="C89" s="257" t="s">
        <v>551</v>
      </c>
      <c r="D89" s="258" t="s">
        <v>552</v>
      </c>
      <c r="E89" s="258">
        <v>2100</v>
      </c>
      <c r="F89" s="251" t="s">
        <v>553</v>
      </c>
      <c r="G89" s="259">
        <v>116</v>
      </c>
      <c r="H89" s="258" t="s">
        <v>554</v>
      </c>
      <c r="I89" s="255">
        <v>1915</v>
      </c>
      <c r="J89" s="255">
        <f t="shared" si="4"/>
        <v>1915</v>
      </c>
    </row>
    <row r="90" spans="1:10" ht="12.75" customHeight="1">
      <c r="A90" s="443"/>
      <c r="B90" s="262" t="s">
        <v>611</v>
      </c>
      <c r="C90" s="257" t="s">
        <v>556</v>
      </c>
      <c r="D90" s="258" t="s">
        <v>557</v>
      </c>
      <c r="E90" s="258">
        <v>2300</v>
      </c>
      <c r="F90" s="251" t="s">
        <v>558</v>
      </c>
      <c r="G90" s="259">
        <v>156</v>
      </c>
      <c r="H90" s="258" t="s">
        <v>554</v>
      </c>
      <c r="I90" s="255">
        <v>2541</v>
      </c>
      <c r="J90" s="255">
        <f t="shared" si="4"/>
        <v>2541</v>
      </c>
    </row>
    <row r="91" spans="1:10" ht="14.25" customHeight="1">
      <c r="A91" s="443"/>
      <c r="B91" s="262" t="s">
        <v>612</v>
      </c>
      <c r="C91" s="257" t="s">
        <v>556</v>
      </c>
      <c r="D91" s="258" t="s">
        <v>557</v>
      </c>
      <c r="E91" s="258">
        <v>2300</v>
      </c>
      <c r="F91" s="251" t="s">
        <v>558</v>
      </c>
      <c r="G91" s="259">
        <v>156</v>
      </c>
      <c r="H91" s="258" t="s">
        <v>554</v>
      </c>
      <c r="I91" s="255">
        <v>2559</v>
      </c>
      <c r="J91" s="255">
        <f t="shared" si="4"/>
        <v>2559</v>
      </c>
    </row>
    <row r="92" spans="1:10" ht="14.25" customHeight="1">
      <c r="A92" s="443"/>
      <c r="B92" s="262" t="s">
        <v>613</v>
      </c>
      <c r="C92" s="257" t="s">
        <v>560</v>
      </c>
      <c r="D92" s="258" t="s">
        <v>561</v>
      </c>
      <c r="E92" s="258">
        <v>2500</v>
      </c>
      <c r="F92" s="251" t="s">
        <v>562</v>
      </c>
      <c r="G92" s="259">
        <v>174</v>
      </c>
      <c r="H92" s="258" t="s">
        <v>563</v>
      </c>
      <c r="I92" s="255">
        <v>2783</v>
      </c>
      <c r="J92" s="255">
        <f t="shared" si="4"/>
        <v>2783</v>
      </c>
    </row>
    <row r="93" spans="1:10" ht="15" customHeight="1">
      <c r="A93" s="443"/>
      <c r="B93" s="262" t="s">
        <v>614</v>
      </c>
      <c r="C93" s="257" t="s">
        <v>560</v>
      </c>
      <c r="D93" s="258" t="s">
        <v>561</v>
      </c>
      <c r="E93" s="258">
        <v>2500</v>
      </c>
      <c r="F93" s="251" t="s">
        <v>562</v>
      </c>
      <c r="G93" s="259">
        <v>174</v>
      </c>
      <c r="H93" s="258" t="s">
        <v>563</v>
      </c>
      <c r="I93" s="255">
        <v>2800</v>
      </c>
      <c r="J93" s="255">
        <f t="shared" si="4"/>
        <v>2800</v>
      </c>
    </row>
    <row r="94" spans="1:10" ht="15" customHeight="1">
      <c r="A94" s="529" t="s">
        <v>682</v>
      </c>
      <c r="B94" s="530"/>
      <c r="C94" s="530"/>
      <c r="D94" s="530"/>
      <c r="E94" s="530"/>
      <c r="F94" s="530"/>
      <c r="G94" s="530"/>
      <c r="H94" s="530"/>
      <c r="I94" s="530"/>
      <c r="J94" s="531"/>
    </row>
    <row r="95" spans="1:10" ht="24.75" customHeight="1">
      <c r="A95" s="343"/>
      <c r="B95" s="331" t="s">
        <v>680</v>
      </c>
      <c r="C95" s="523" t="s">
        <v>681</v>
      </c>
      <c r="D95" s="524"/>
      <c r="E95" s="524"/>
      <c r="F95" s="524"/>
      <c r="G95" s="524"/>
      <c r="H95" s="525"/>
      <c r="I95" s="344">
        <v>73</v>
      </c>
      <c r="J95" s="344">
        <f>ROUND(I95*(1-$K$11),0)</f>
        <v>73</v>
      </c>
    </row>
    <row r="96" spans="1:10" ht="28.5" customHeight="1">
      <c r="A96" s="510" t="s">
        <v>688</v>
      </c>
      <c r="B96" s="511"/>
      <c r="C96" s="511"/>
      <c r="D96" s="512"/>
      <c r="E96" s="516" t="s">
        <v>687</v>
      </c>
      <c r="F96" s="516"/>
      <c r="G96" s="516" t="s">
        <v>689</v>
      </c>
      <c r="H96" s="516"/>
      <c r="I96" s="516" t="s">
        <v>690</v>
      </c>
      <c r="J96" s="516"/>
    </row>
    <row r="97" spans="1:10" ht="28.5" customHeight="1">
      <c r="A97" s="513"/>
      <c r="B97" s="514"/>
      <c r="C97" s="514"/>
      <c r="D97" s="515"/>
      <c r="E97" s="348" t="s">
        <v>676</v>
      </c>
      <c r="F97" s="348" t="s">
        <v>677</v>
      </c>
      <c r="G97" s="348" t="s">
        <v>676</v>
      </c>
      <c r="H97" s="348" t="s">
        <v>677</v>
      </c>
      <c r="I97" s="348" t="s">
        <v>676</v>
      </c>
      <c r="J97" s="348" t="s">
        <v>677</v>
      </c>
    </row>
    <row r="98" spans="1:10" ht="28.5" customHeight="1">
      <c r="A98" s="343"/>
      <c r="B98" s="331" t="s">
        <v>683</v>
      </c>
      <c r="C98" s="508" t="s">
        <v>684</v>
      </c>
      <c r="D98" s="509"/>
      <c r="E98" s="345"/>
      <c r="F98" s="346" t="s">
        <v>691</v>
      </c>
      <c r="G98" s="346" t="s">
        <v>691</v>
      </c>
      <c r="H98" s="347"/>
      <c r="I98" s="345"/>
      <c r="J98" s="346" t="s">
        <v>691</v>
      </c>
    </row>
    <row r="99" spans="1:10" ht="28.5" customHeight="1">
      <c r="A99" s="343"/>
      <c r="B99" s="331" t="s">
        <v>685</v>
      </c>
      <c r="C99" s="508" t="s">
        <v>686</v>
      </c>
      <c r="D99" s="509"/>
      <c r="E99" s="346" t="s">
        <v>691</v>
      </c>
      <c r="F99" s="346"/>
      <c r="G99" s="347"/>
      <c r="H99" s="346" t="s">
        <v>691</v>
      </c>
      <c r="I99" s="346" t="s">
        <v>691</v>
      </c>
      <c r="J99" s="346"/>
    </row>
    <row r="100" spans="1:10" ht="28.5" customHeight="1">
      <c r="A100" s="51" t="s">
        <v>31</v>
      </c>
      <c r="B100" s="49"/>
      <c r="C100" s="53"/>
      <c r="D100" s="54"/>
      <c r="E100" s="46"/>
      <c r="F100" s="46"/>
      <c r="G100" s="86"/>
      <c r="H100" s="86"/>
      <c r="I100" s="85"/>
      <c r="J100" s="85"/>
    </row>
    <row r="101" spans="1:10" ht="28.5" customHeight="1">
      <c r="A101" s="52"/>
      <c r="B101" s="53"/>
      <c r="C101" s="53"/>
      <c r="D101" s="54"/>
      <c r="E101" s="46"/>
      <c r="F101" s="46"/>
      <c r="G101" s="86"/>
      <c r="H101" s="86"/>
      <c r="I101" s="85"/>
      <c r="J101" s="85"/>
    </row>
    <row r="102" spans="1:10" ht="28.5" customHeight="1">
      <c r="A102" s="46" t="s">
        <v>32</v>
      </c>
      <c r="B102" s="46"/>
      <c r="C102" s="46"/>
      <c r="D102" s="47"/>
      <c r="E102" s="85"/>
      <c r="F102" s="85"/>
      <c r="G102" s="86"/>
      <c r="H102" s="86"/>
      <c r="I102" s="86"/>
      <c r="J102" s="86"/>
    </row>
    <row r="103" spans="1:10" ht="28.5" customHeight="1">
      <c r="A103" s="46" t="s">
        <v>33</v>
      </c>
      <c r="B103" s="46"/>
      <c r="C103" s="88"/>
      <c r="D103" s="64"/>
      <c r="E103" s="60"/>
      <c r="F103" s="60"/>
      <c r="G103" s="61"/>
      <c r="H103" s="61"/>
      <c r="I103" s="61"/>
      <c r="J103" s="61"/>
    </row>
    <row r="104" spans="1:10" ht="28.5" customHeight="1"/>
    <row r="105" spans="1:10" ht="28.5" customHeight="1"/>
    <row r="106" spans="1:10" ht="28.5" customHeight="1"/>
    <row r="107" spans="1:10" ht="28.5" customHeight="1"/>
    <row r="108" spans="1:10" ht="28.5" customHeight="1"/>
    <row r="109" spans="1:10" ht="28.5" customHeight="1"/>
  </sheetData>
  <sheetProtection sheet="1" objects="1" scenarios="1"/>
  <mergeCells count="20">
    <mergeCell ref="A16:A25"/>
    <mergeCell ref="A10:G11"/>
    <mergeCell ref="H10:I10"/>
    <mergeCell ref="H11:I11"/>
    <mergeCell ref="A13:B13"/>
    <mergeCell ref="A14:J14"/>
    <mergeCell ref="I96:J96"/>
    <mergeCell ref="C98:D98"/>
    <mergeCell ref="A60:J60"/>
    <mergeCell ref="A65:D65"/>
    <mergeCell ref="C95:H95"/>
    <mergeCell ref="A76:J76"/>
    <mergeCell ref="A85:J85"/>
    <mergeCell ref="A94:J94"/>
    <mergeCell ref="A27:A36"/>
    <mergeCell ref="C99:D99"/>
    <mergeCell ref="A96:D97"/>
    <mergeCell ref="E96:F96"/>
    <mergeCell ref="G96:H96"/>
    <mergeCell ref="A57:E57"/>
  </mergeCells>
  <pageMargins left="0.7" right="0.7" top="0.75" bottom="0.75" header="0.3" footer="0.3"/>
  <pageSetup paperSize="9" scale="4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pageSetUpPr fitToPage="1"/>
  </sheetPr>
  <dimension ref="A1:I59"/>
  <sheetViews>
    <sheetView view="pageBreakPreview" topLeftCell="B1" zoomScale="60" zoomScaleNormal="55" workbookViewId="0">
      <pane xSplit="7" ySplit="19" topLeftCell="I35" activePane="bottomRight" state="frozen"/>
      <selection activeCell="B1" sqref="B1"/>
      <selection pane="topRight" activeCell="I1" sqref="I1"/>
      <selection pane="bottomLeft" activeCell="B20" sqref="B20"/>
      <selection pane="bottomRight" activeCell="D42" sqref="D42"/>
    </sheetView>
  </sheetViews>
  <sheetFormatPr defaultRowHeight="12.75"/>
  <cols>
    <col min="1" max="1" width="0" hidden="1" customWidth="1"/>
    <col min="2" max="2" width="59.140625" customWidth="1"/>
    <col min="3" max="3" width="35.5703125" customWidth="1"/>
    <col min="4" max="4" width="22.140625" customWidth="1"/>
    <col min="5" max="5" width="26" customWidth="1"/>
    <col min="6" max="8" width="22.140625" customWidth="1"/>
    <col min="238" max="238" width="15.140625" customWidth="1"/>
    <col min="239" max="239" width="21.42578125" customWidth="1"/>
    <col min="240" max="240" width="22.5703125" customWidth="1"/>
    <col min="241" max="241" width="17.140625" customWidth="1"/>
    <col min="243" max="243" width="25.42578125" customWidth="1"/>
    <col min="244" max="244" width="13.7109375" customWidth="1"/>
    <col min="245" max="245" width="17.140625" customWidth="1"/>
    <col min="246" max="246" width="40.7109375" customWidth="1"/>
    <col min="247" max="247" width="21.140625" customWidth="1"/>
    <col min="248" max="248" width="13.140625" customWidth="1"/>
  </cols>
  <sheetData>
    <row r="1" spans="1:8">
      <c r="A1" s="12"/>
      <c r="B1" s="12"/>
      <c r="C1" s="12"/>
      <c r="D1" s="12"/>
      <c r="E1" s="12"/>
      <c r="F1" s="12"/>
      <c r="G1" s="12"/>
      <c r="H1" s="12"/>
    </row>
    <row r="2" spans="1:8">
      <c r="A2" s="12"/>
      <c r="B2" s="12"/>
      <c r="C2" s="12"/>
      <c r="D2" s="12"/>
      <c r="E2" s="12"/>
      <c r="F2" s="12"/>
      <c r="G2" s="12"/>
      <c r="H2" s="12"/>
    </row>
    <row r="3" spans="1:8">
      <c r="A3" s="12"/>
      <c r="B3" s="12"/>
      <c r="C3" s="12"/>
      <c r="D3" s="12"/>
      <c r="E3" s="12"/>
      <c r="F3" s="12"/>
      <c r="G3" s="12"/>
      <c r="H3" s="12"/>
    </row>
    <row r="4" spans="1:8">
      <c r="A4" s="12"/>
      <c r="B4" s="12"/>
      <c r="C4" s="12"/>
      <c r="D4" s="12"/>
      <c r="E4" s="12"/>
      <c r="F4" s="12"/>
      <c r="G4" s="12"/>
      <c r="H4" s="12"/>
    </row>
    <row r="5" spans="1:8">
      <c r="A5" s="12"/>
      <c r="B5" s="12"/>
      <c r="C5" s="12"/>
      <c r="D5" s="12"/>
      <c r="E5" s="12"/>
      <c r="F5" s="12"/>
      <c r="G5" s="12"/>
      <c r="H5" s="12"/>
    </row>
    <row r="6" spans="1:8">
      <c r="A6" s="12"/>
      <c r="B6" s="12"/>
      <c r="C6" s="12"/>
      <c r="D6" s="12"/>
      <c r="E6" s="12"/>
      <c r="F6" s="12"/>
      <c r="G6" s="12"/>
      <c r="H6" s="12"/>
    </row>
    <row r="7" spans="1:8">
      <c r="A7" s="12"/>
      <c r="B7" s="12"/>
      <c r="C7" s="12"/>
      <c r="D7" s="12"/>
      <c r="E7" s="12"/>
      <c r="F7" s="12"/>
      <c r="G7" s="12"/>
      <c r="H7" s="12"/>
    </row>
    <row r="8" spans="1:8">
      <c r="A8" s="12"/>
      <c r="B8" s="12"/>
      <c r="C8" s="12"/>
      <c r="D8" s="12"/>
      <c r="E8" s="12"/>
      <c r="F8" s="12"/>
      <c r="G8" s="12"/>
      <c r="H8" s="12"/>
    </row>
    <row r="9" spans="1:8">
      <c r="A9" s="12"/>
      <c r="B9" s="12"/>
      <c r="C9" s="12"/>
      <c r="D9" s="12"/>
      <c r="E9" s="12"/>
      <c r="F9" s="12"/>
      <c r="G9" s="12"/>
      <c r="H9" s="12"/>
    </row>
    <row r="10" spans="1:8">
      <c r="A10" s="12"/>
      <c r="B10" s="12"/>
      <c r="C10" s="12"/>
      <c r="D10" s="12"/>
      <c r="E10" s="12"/>
      <c r="F10" s="12"/>
      <c r="G10" s="12"/>
      <c r="H10" s="12"/>
    </row>
    <row r="11" spans="1:8">
      <c r="A11" s="12"/>
      <c r="B11" s="12"/>
      <c r="C11" s="12"/>
      <c r="D11" s="12"/>
      <c r="E11" s="12"/>
      <c r="F11" s="12"/>
      <c r="G11" s="12"/>
      <c r="H11" s="12"/>
    </row>
    <row r="12" spans="1:8">
      <c r="A12" s="12"/>
      <c r="B12" s="12"/>
      <c r="C12" s="12"/>
      <c r="D12" s="12"/>
      <c r="E12" s="12"/>
      <c r="F12" s="12"/>
      <c r="G12" s="12"/>
      <c r="H12" s="12"/>
    </row>
    <row r="13" spans="1:8">
      <c r="A13" s="12"/>
      <c r="B13" s="12"/>
      <c r="C13" s="12"/>
      <c r="D13" s="12"/>
      <c r="E13" s="12"/>
      <c r="F13" s="12"/>
      <c r="G13" s="12"/>
      <c r="H13" s="12"/>
    </row>
    <row r="14" spans="1:8" ht="15">
      <c r="A14" s="13"/>
      <c r="B14" s="52" t="str">
        <f>'Сплит-системы'!B12</f>
        <v>Дата составления: 22.02.2018</v>
      </c>
      <c r="C14" s="92"/>
      <c r="D14" s="92"/>
      <c r="E14" s="12"/>
      <c r="F14" s="12"/>
      <c r="G14" s="12"/>
      <c r="H14" s="12"/>
    </row>
    <row r="15" spans="1:8" ht="15.75" customHeight="1">
      <c r="A15" s="13"/>
      <c r="B15" s="483" t="s">
        <v>0</v>
      </c>
      <c r="C15" s="483"/>
      <c r="D15" s="483"/>
      <c r="E15" s="95"/>
      <c r="F15" s="485" t="s">
        <v>189</v>
      </c>
      <c r="G15" s="485"/>
      <c r="H15" s="96"/>
    </row>
    <row r="16" spans="1:8" ht="15.75" customHeight="1">
      <c r="A16" s="13"/>
      <c r="B16" s="483"/>
      <c r="C16" s="483"/>
      <c r="D16" s="483"/>
      <c r="E16" s="12"/>
      <c r="F16" s="12"/>
      <c r="G16" s="12"/>
      <c r="H16" s="12"/>
    </row>
    <row r="17" spans="1:8">
      <c r="A17" s="12"/>
      <c r="B17" s="35"/>
      <c r="C17" s="12"/>
      <c r="D17" s="12"/>
      <c r="E17" s="12"/>
      <c r="F17" s="12"/>
      <c r="G17" s="12"/>
      <c r="H17" s="12"/>
    </row>
    <row r="18" spans="1:8" ht="15.75" customHeight="1">
      <c r="A18" s="12"/>
      <c r="B18" s="540" t="s">
        <v>1</v>
      </c>
      <c r="C18" s="541"/>
      <c r="D18" s="538" t="s">
        <v>215</v>
      </c>
      <c r="E18" s="538" t="s">
        <v>34</v>
      </c>
      <c r="F18" s="538" t="s">
        <v>35</v>
      </c>
      <c r="G18" s="538" t="s">
        <v>6</v>
      </c>
      <c r="H18" s="538" t="s">
        <v>187</v>
      </c>
    </row>
    <row r="19" spans="1:8" ht="84.75" customHeight="1">
      <c r="A19" s="13"/>
      <c r="B19" s="542"/>
      <c r="C19" s="543"/>
      <c r="D19" s="539"/>
      <c r="E19" s="539"/>
      <c r="F19" s="539"/>
      <c r="G19" s="539"/>
      <c r="H19" s="539"/>
    </row>
    <row r="20" spans="1:8" ht="48.75" customHeight="1">
      <c r="A20" s="14"/>
      <c r="B20" s="547" t="s">
        <v>161</v>
      </c>
      <c r="C20" s="548"/>
      <c r="D20" s="548"/>
      <c r="E20" s="548"/>
      <c r="F20" s="548"/>
      <c r="G20" s="549"/>
      <c r="H20" s="93"/>
    </row>
    <row r="21" spans="1:8" ht="21.75" customHeight="1">
      <c r="A21" s="14" t="s">
        <v>36</v>
      </c>
      <c r="B21" s="443"/>
      <c r="C21" s="27" t="s">
        <v>37</v>
      </c>
      <c r="D21" s="33" t="s">
        <v>216</v>
      </c>
      <c r="E21" s="550" t="s">
        <v>38</v>
      </c>
      <c r="F21" s="98" t="s">
        <v>39</v>
      </c>
      <c r="G21" s="94">
        <v>1206</v>
      </c>
      <c r="H21" s="44">
        <f>ROUND(G21*(1-$H$15),0)</f>
        <v>1206</v>
      </c>
    </row>
    <row r="22" spans="1:8" ht="21.75" customHeight="1">
      <c r="A22" s="14" t="s">
        <v>40</v>
      </c>
      <c r="B22" s="443"/>
      <c r="C22" s="27" t="s">
        <v>41</v>
      </c>
      <c r="D22" s="33" t="s">
        <v>217</v>
      </c>
      <c r="E22" s="550"/>
      <c r="F22" s="97" t="s">
        <v>39</v>
      </c>
      <c r="G22" s="94">
        <v>1231</v>
      </c>
      <c r="H22" s="44">
        <f t="shared" ref="H22:H46" si="0">ROUND(G22*(1-$H$15),0)</f>
        <v>1231</v>
      </c>
    </row>
    <row r="23" spans="1:8" ht="21.75" customHeight="1">
      <c r="A23" s="14" t="s">
        <v>42</v>
      </c>
      <c r="B23" s="443"/>
      <c r="C23" s="27" t="s">
        <v>674</v>
      </c>
      <c r="D23" s="33" t="s">
        <v>218</v>
      </c>
      <c r="E23" s="550"/>
      <c r="F23" s="97" t="s">
        <v>39</v>
      </c>
      <c r="G23" s="94">
        <v>1231</v>
      </c>
      <c r="H23" s="351">
        <f t="shared" si="0"/>
        <v>1231</v>
      </c>
    </row>
    <row r="24" spans="1:8" ht="21.75" customHeight="1">
      <c r="A24" s="14" t="s">
        <v>43</v>
      </c>
      <c r="B24" s="443"/>
      <c r="C24" s="27" t="s">
        <v>44</v>
      </c>
      <c r="D24" s="33" t="s">
        <v>219</v>
      </c>
      <c r="E24" s="550"/>
      <c r="F24" s="97" t="s">
        <v>249</v>
      </c>
      <c r="G24" s="94">
        <v>1786</v>
      </c>
      <c r="H24" s="44">
        <f t="shared" si="0"/>
        <v>1786</v>
      </c>
    </row>
    <row r="25" spans="1:8" ht="21.75" customHeight="1">
      <c r="A25" s="14" t="s">
        <v>45</v>
      </c>
      <c r="B25" s="443"/>
      <c r="C25" s="27" t="s">
        <v>46</v>
      </c>
      <c r="D25" s="33" t="s">
        <v>220</v>
      </c>
      <c r="E25" s="550"/>
      <c r="F25" s="97" t="s">
        <v>250</v>
      </c>
      <c r="G25" s="94">
        <v>1839</v>
      </c>
      <c r="H25" s="44">
        <f t="shared" si="0"/>
        <v>1839</v>
      </c>
    </row>
    <row r="26" spans="1:8" ht="21.75" customHeight="1">
      <c r="A26" s="14"/>
      <c r="B26" s="443"/>
      <c r="C26" s="264" t="s">
        <v>543</v>
      </c>
      <c r="D26" s="265" t="s">
        <v>544</v>
      </c>
      <c r="E26" s="551"/>
      <c r="F26" s="236" t="s">
        <v>251</v>
      </c>
      <c r="G26" s="266">
        <v>2543</v>
      </c>
      <c r="H26" s="44">
        <f t="shared" si="0"/>
        <v>2543</v>
      </c>
    </row>
    <row r="27" spans="1:8" ht="21.75" customHeight="1">
      <c r="A27" s="14" t="s">
        <v>47</v>
      </c>
      <c r="B27" s="443"/>
      <c r="C27" s="27" t="s">
        <v>48</v>
      </c>
      <c r="D27" s="33" t="s">
        <v>221</v>
      </c>
      <c r="E27" s="550"/>
      <c r="F27" s="97" t="s">
        <v>251</v>
      </c>
      <c r="G27" s="94">
        <v>2684</v>
      </c>
      <c r="H27" s="44">
        <f t="shared" si="0"/>
        <v>2684</v>
      </c>
    </row>
    <row r="28" spans="1:8" ht="48" customHeight="1">
      <c r="A28" s="14"/>
      <c r="B28" s="555" t="s">
        <v>162</v>
      </c>
      <c r="C28" s="556"/>
      <c r="D28" s="556"/>
      <c r="E28" s="556"/>
      <c r="F28" s="556"/>
      <c r="G28" s="557"/>
      <c r="H28" s="15"/>
    </row>
    <row r="29" spans="1:8" ht="27.75" customHeight="1">
      <c r="A29" s="14" t="s">
        <v>49</v>
      </c>
      <c r="B29" s="443"/>
      <c r="C29" s="29" t="s">
        <v>50</v>
      </c>
      <c r="D29" s="30" t="s">
        <v>222</v>
      </c>
      <c r="E29" s="558" t="s">
        <v>38</v>
      </c>
      <c r="F29" s="30" t="s">
        <v>51</v>
      </c>
      <c r="G29" s="34">
        <v>241</v>
      </c>
      <c r="H29" s="44">
        <f t="shared" si="0"/>
        <v>241</v>
      </c>
    </row>
    <row r="30" spans="1:8" ht="27.75" customHeight="1">
      <c r="A30" s="14" t="s">
        <v>52</v>
      </c>
      <c r="B30" s="443"/>
      <c r="C30" s="29" t="s">
        <v>53</v>
      </c>
      <c r="D30" s="30" t="s">
        <v>223</v>
      </c>
      <c r="E30" s="559"/>
      <c r="F30" s="30" t="s">
        <v>51</v>
      </c>
      <c r="G30" s="34">
        <v>256</v>
      </c>
      <c r="H30" s="44">
        <f t="shared" si="0"/>
        <v>256</v>
      </c>
    </row>
    <row r="31" spans="1:8" ht="27.75" customHeight="1">
      <c r="A31" s="14" t="s">
        <v>54</v>
      </c>
      <c r="B31" s="443"/>
      <c r="C31" s="29" t="s">
        <v>55</v>
      </c>
      <c r="D31" s="30" t="s">
        <v>224</v>
      </c>
      <c r="E31" s="559"/>
      <c r="F31" s="30" t="s">
        <v>51</v>
      </c>
      <c r="G31" s="34">
        <v>293</v>
      </c>
      <c r="H31" s="44">
        <f t="shared" si="0"/>
        <v>293</v>
      </c>
    </row>
    <row r="32" spans="1:8" ht="27.75" customHeight="1">
      <c r="A32" s="14" t="s">
        <v>56</v>
      </c>
      <c r="B32" s="443"/>
      <c r="C32" s="31" t="s">
        <v>57</v>
      </c>
      <c r="D32" s="32" t="s">
        <v>225</v>
      </c>
      <c r="E32" s="559"/>
      <c r="F32" s="30" t="s">
        <v>51</v>
      </c>
      <c r="G32" s="34">
        <v>326</v>
      </c>
      <c r="H32" s="44">
        <f t="shared" si="0"/>
        <v>326</v>
      </c>
    </row>
    <row r="33" spans="1:9" ht="27.75" customHeight="1">
      <c r="A33" s="14"/>
      <c r="B33" s="443"/>
      <c r="C33" s="394" t="s">
        <v>728</v>
      </c>
      <c r="D33" s="395" t="s">
        <v>729</v>
      </c>
      <c r="E33" s="559"/>
      <c r="F33" s="30" t="s">
        <v>51</v>
      </c>
      <c r="G33" s="396">
        <v>230</v>
      </c>
      <c r="H33" s="44">
        <f t="shared" si="0"/>
        <v>230</v>
      </c>
      <c r="I33" s="397" t="s">
        <v>736</v>
      </c>
    </row>
    <row r="34" spans="1:9" ht="27.75" customHeight="1">
      <c r="A34" s="14"/>
      <c r="B34" s="443"/>
      <c r="C34" s="394" t="s">
        <v>730</v>
      </c>
      <c r="D34" s="395" t="s">
        <v>731</v>
      </c>
      <c r="E34" s="559"/>
      <c r="F34" s="30" t="s">
        <v>51</v>
      </c>
      <c r="G34" s="396">
        <v>249</v>
      </c>
      <c r="H34" s="44">
        <f t="shared" si="0"/>
        <v>249</v>
      </c>
      <c r="I34" s="397" t="s">
        <v>736</v>
      </c>
    </row>
    <row r="35" spans="1:9" ht="27.75" customHeight="1">
      <c r="A35" s="14"/>
      <c r="B35" s="443"/>
      <c r="C35" s="394" t="s">
        <v>732</v>
      </c>
      <c r="D35" s="395" t="s">
        <v>733</v>
      </c>
      <c r="E35" s="559"/>
      <c r="F35" s="30" t="s">
        <v>51</v>
      </c>
      <c r="G35" s="396">
        <v>268</v>
      </c>
      <c r="H35" s="44">
        <f t="shared" si="0"/>
        <v>268</v>
      </c>
      <c r="I35" s="397" t="s">
        <v>736</v>
      </c>
    </row>
    <row r="36" spans="1:9" ht="27.75" customHeight="1">
      <c r="A36" s="14"/>
      <c r="B36" s="443"/>
      <c r="C36" s="394" t="s">
        <v>734</v>
      </c>
      <c r="D36" s="395" t="s">
        <v>735</v>
      </c>
      <c r="E36" s="560"/>
      <c r="F36" s="30" t="s">
        <v>51</v>
      </c>
      <c r="G36" s="396">
        <v>290</v>
      </c>
      <c r="H36" s="44">
        <f t="shared" si="0"/>
        <v>290</v>
      </c>
      <c r="I36" s="397" t="s">
        <v>736</v>
      </c>
    </row>
    <row r="37" spans="1:9" ht="48.75" customHeight="1">
      <c r="A37" s="14"/>
      <c r="B37" s="555" t="s">
        <v>163</v>
      </c>
      <c r="C37" s="556"/>
      <c r="D37" s="556"/>
      <c r="E37" s="556"/>
      <c r="F37" s="556"/>
      <c r="G37" s="557"/>
      <c r="H37" s="15"/>
    </row>
    <row r="38" spans="1:9" ht="24.75" customHeight="1">
      <c r="A38" s="14" t="s">
        <v>58</v>
      </c>
      <c r="B38" s="443"/>
      <c r="C38" s="89" t="s">
        <v>59</v>
      </c>
      <c r="D38" s="25" t="s">
        <v>226</v>
      </c>
      <c r="E38" s="552" t="s">
        <v>38</v>
      </c>
      <c r="F38" s="26" t="s">
        <v>51</v>
      </c>
      <c r="G38" s="34">
        <v>464</v>
      </c>
      <c r="H38" s="44">
        <f t="shared" si="0"/>
        <v>464</v>
      </c>
    </row>
    <row r="39" spans="1:9" ht="24.75" customHeight="1">
      <c r="A39" s="14" t="s">
        <v>60</v>
      </c>
      <c r="B39" s="443"/>
      <c r="C39" s="90" t="s">
        <v>61</v>
      </c>
      <c r="D39" s="25" t="s">
        <v>227</v>
      </c>
      <c r="E39" s="553"/>
      <c r="F39" s="28" t="s">
        <v>51</v>
      </c>
      <c r="G39" s="34">
        <v>487</v>
      </c>
      <c r="H39" s="44">
        <f t="shared" si="0"/>
        <v>487</v>
      </c>
    </row>
    <row r="40" spans="1:9" ht="24.75" customHeight="1">
      <c r="A40" s="14" t="s">
        <v>62</v>
      </c>
      <c r="B40" s="443"/>
      <c r="C40" s="90" t="s">
        <v>63</v>
      </c>
      <c r="D40" s="25" t="s">
        <v>228</v>
      </c>
      <c r="E40" s="553"/>
      <c r="F40" s="28" t="s">
        <v>51</v>
      </c>
      <c r="G40" s="34">
        <v>597</v>
      </c>
      <c r="H40" s="44">
        <f t="shared" si="0"/>
        <v>597</v>
      </c>
    </row>
    <row r="41" spans="1:9" ht="24.75" customHeight="1">
      <c r="A41" s="14" t="s">
        <v>64</v>
      </c>
      <c r="B41" s="443"/>
      <c r="C41" s="90" t="s">
        <v>65</v>
      </c>
      <c r="D41" s="25" t="s">
        <v>229</v>
      </c>
      <c r="E41" s="553"/>
      <c r="F41" s="28" t="s">
        <v>51</v>
      </c>
      <c r="G41" s="34">
        <v>660</v>
      </c>
      <c r="H41" s="44">
        <f t="shared" si="0"/>
        <v>660</v>
      </c>
    </row>
    <row r="42" spans="1:9" ht="24.75" customHeight="1">
      <c r="A42" s="14" t="s">
        <v>66</v>
      </c>
      <c r="B42" s="443"/>
      <c r="C42" s="91" t="s">
        <v>67</v>
      </c>
      <c r="D42" s="25" t="s">
        <v>230</v>
      </c>
      <c r="E42" s="554"/>
      <c r="F42" s="36" t="s">
        <v>51</v>
      </c>
      <c r="G42" s="34">
        <v>677</v>
      </c>
      <c r="H42" s="44">
        <f t="shared" si="0"/>
        <v>677</v>
      </c>
    </row>
    <row r="43" spans="1:9" ht="48.75" customHeight="1">
      <c r="A43" s="14"/>
      <c r="B43" s="555" t="s">
        <v>164</v>
      </c>
      <c r="C43" s="556"/>
      <c r="D43" s="556"/>
      <c r="E43" s="556"/>
      <c r="F43" s="556"/>
      <c r="G43" s="557"/>
      <c r="H43" s="15"/>
    </row>
    <row r="44" spans="1:9" ht="42" customHeight="1">
      <c r="A44" s="14" t="s">
        <v>68</v>
      </c>
      <c r="B44" s="443"/>
      <c r="C44" s="24" t="s">
        <v>706</v>
      </c>
      <c r="D44" s="25" t="s">
        <v>231</v>
      </c>
      <c r="E44" s="552" t="s">
        <v>38</v>
      </c>
      <c r="F44" s="26" t="s">
        <v>51</v>
      </c>
      <c r="G44" s="34">
        <v>621</v>
      </c>
      <c r="H44" s="44">
        <f t="shared" si="0"/>
        <v>621</v>
      </c>
    </row>
    <row r="45" spans="1:9" ht="42" customHeight="1">
      <c r="A45" s="14" t="s">
        <v>69</v>
      </c>
      <c r="B45" s="443"/>
      <c r="C45" s="27" t="s">
        <v>707</v>
      </c>
      <c r="D45" s="25" t="s">
        <v>232</v>
      </c>
      <c r="E45" s="553"/>
      <c r="F45" s="26" t="s">
        <v>51</v>
      </c>
      <c r="G45" s="34">
        <v>661</v>
      </c>
      <c r="H45" s="44">
        <f t="shared" si="0"/>
        <v>661</v>
      </c>
    </row>
    <row r="46" spans="1:9" ht="42" customHeight="1">
      <c r="A46" s="14" t="s">
        <v>70</v>
      </c>
      <c r="B46" s="443"/>
      <c r="C46" s="27" t="s">
        <v>708</v>
      </c>
      <c r="D46" s="25" t="s">
        <v>230</v>
      </c>
      <c r="E46" s="554"/>
      <c r="F46" s="26" t="s">
        <v>51</v>
      </c>
      <c r="G46" s="34">
        <v>841</v>
      </c>
      <c r="H46" s="44">
        <f t="shared" si="0"/>
        <v>841</v>
      </c>
    </row>
    <row r="47" spans="1:9" ht="23.25">
      <c r="A47" s="12"/>
      <c r="B47" s="349" t="s">
        <v>682</v>
      </c>
      <c r="C47" s="350"/>
      <c r="D47" s="350"/>
      <c r="E47" s="350"/>
      <c r="F47" s="350"/>
      <c r="G47" s="350"/>
      <c r="H47" s="350"/>
    </row>
    <row r="48" spans="1:9" ht="18">
      <c r="A48" s="12"/>
      <c r="B48" s="330"/>
      <c r="C48" s="337" t="s">
        <v>680</v>
      </c>
      <c r="D48" s="544" t="s">
        <v>681</v>
      </c>
      <c r="E48" s="545"/>
      <c r="F48" s="546"/>
      <c r="G48" s="34">
        <v>73</v>
      </c>
      <c r="H48" s="44">
        <f t="shared" ref="H48" si="1">ROUND(G48*(1-$H$15),0)</f>
        <v>73</v>
      </c>
    </row>
    <row r="49" spans="1:8">
      <c r="A49" s="12"/>
      <c r="B49" s="12"/>
      <c r="C49" s="12"/>
      <c r="D49" s="12"/>
      <c r="E49" s="12"/>
      <c r="F49" s="12"/>
      <c r="G49" s="12"/>
      <c r="H49" s="12"/>
    </row>
    <row r="50" spans="1:8">
      <c r="A50" s="12"/>
      <c r="B50" s="12"/>
      <c r="C50" s="12"/>
      <c r="D50" s="12"/>
      <c r="E50" s="12"/>
      <c r="F50" s="12"/>
      <c r="G50" s="12"/>
      <c r="H50" s="12"/>
    </row>
    <row r="51" spans="1:8">
      <c r="A51" s="2"/>
      <c r="B51" s="1"/>
      <c r="C51" s="1"/>
      <c r="D51" s="1"/>
      <c r="E51" s="3"/>
      <c r="F51" s="3"/>
      <c r="G51" s="3"/>
      <c r="H51" s="3"/>
    </row>
    <row r="52" spans="1:8" ht="15">
      <c r="A52" s="2"/>
      <c r="B52" s="5" t="s">
        <v>30</v>
      </c>
      <c r="C52" s="6"/>
      <c r="D52" s="6"/>
      <c r="E52" s="16"/>
      <c r="F52" s="16"/>
      <c r="G52" s="7"/>
      <c r="H52" s="7"/>
    </row>
    <row r="53" spans="1:8" ht="15">
      <c r="A53" s="2"/>
      <c r="B53" s="5"/>
      <c r="C53" s="5"/>
      <c r="D53" s="5"/>
      <c r="E53" s="16"/>
      <c r="F53" s="16"/>
      <c r="G53" s="7"/>
      <c r="H53" s="7"/>
    </row>
    <row r="54" spans="1:8" ht="15">
      <c r="A54" s="2"/>
      <c r="B54" s="8" t="s">
        <v>31</v>
      </c>
      <c r="C54" s="6"/>
      <c r="D54" s="6"/>
      <c r="E54" s="16"/>
      <c r="F54" s="16"/>
      <c r="G54" s="7"/>
      <c r="H54" s="7"/>
    </row>
    <row r="55" spans="1:8" ht="15">
      <c r="A55" s="2"/>
      <c r="B55" s="4"/>
      <c r="C55" s="9"/>
      <c r="D55" s="9"/>
      <c r="E55" s="9"/>
      <c r="F55" s="10"/>
      <c r="G55" s="11"/>
      <c r="H55" s="11"/>
    </row>
    <row r="56" spans="1:8" ht="15">
      <c r="A56" s="2"/>
      <c r="B56" s="4"/>
      <c r="C56" s="9"/>
      <c r="D56" s="9"/>
      <c r="E56" s="9"/>
      <c r="F56" s="10"/>
      <c r="G56" s="11"/>
      <c r="H56" s="11"/>
    </row>
    <row r="57" spans="1:8">
      <c r="A57" s="2"/>
      <c r="B57" s="1"/>
      <c r="C57" s="1"/>
      <c r="D57" s="1"/>
      <c r="E57" s="1"/>
      <c r="F57" s="3"/>
      <c r="G57" s="3"/>
      <c r="H57" s="3"/>
    </row>
    <row r="58" spans="1:8">
      <c r="A58" s="2"/>
      <c r="B58" s="1" t="s">
        <v>32</v>
      </c>
      <c r="C58" s="1"/>
      <c r="D58" s="1"/>
      <c r="E58" s="1"/>
      <c r="F58" s="3"/>
      <c r="G58" s="3"/>
      <c r="H58" s="3"/>
    </row>
    <row r="59" spans="1:8">
      <c r="A59" s="2"/>
      <c r="B59" s="1" t="s">
        <v>33</v>
      </c>
      <c r="C59" s="1"/>
      <c r="D59" s="1"/>
      <c r="E59" s="1"/>
      <c r="F59" s="3"/>
      <c r="G59" s="3"/>
      <c r="H59" s="3"/>
    </row>
  </sheetData>
  <sheetProtection sheet="1" objects="1" scenarios="1"/>
  <mergeCells count="17">
    <mergeCell ref="D48:F48"/>
    <mergeCell ref="H18:H19"/>
    <mergeCell ref="B20:G20"/>
    <mergeCell ref="E21:E27"/>
    <mergeCell ref="E38:E42"/>
    <mergeCell ref="E44:E46"/>
    <mergeCell ref="B28:G28"/>
    <mergeCell ref="B37:G37"/>
    <mergeCell ref="B43:G43"/>
    <mergeCell ref="E29:E36"/>
    <mergeCell ref="B15:D16"/>
    <mergeCell ref="F15:G15"/>
    <mergeCell ref="F18:F19"/>
    <mergeCell ref="E18:E19"/>
    <mergeCell ref="G18:G19"/>
    <mergeCell ref="B18:C19"/>
    <mergeCell ref="D18:D19"/>
  </mergeCells>
  <pageMargins left="0.7" right="0.7" top="0.75" bottom="0.75" header="0.3" footer="0.3"/>
  <pageSetup paperSize="9" scale="42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4">
    <pageSetUpPr fitToPage="1"/>
  </sheetPr>
  <dimension ref="A1:K72"/>
  <sheetViews>
    <sheetView view="pageBreakPreview" topLeftCell="B1" zoomScale="60" zoomScaleNormal="55" workbookViewId="0">
      <selection activeCell="G23" sqref="G23"/>
    </sheetView>
  </sheetViews>
  <sheetFormatPr defaultRowHeight="12.75"/>
  <cols>
    <col min="1" max="1" width="1.85546875" hidden="1" customWidth="1" collapsed="1"/>
    <col min="2" max="2" width="56.7109375" customWidth="1"/>
    <col min="3" max="3" width="29.5703125" customWidth="1"/>
    <col min="4" max="5" width="21.28515625" customWidth="1"/>
    <col min="6" max="6" width="26.140625" customWidth="1"/>
    <col min="7" max="8" width="21.28515625" customWidth="1"/>
  </cols>
  <sheetData>
    <row r="1" spans="1:9">
      <c r="A1" s="38"/>
      <c r="B1" s="37"/>
      <c r="C1" s="38"/>
      <c r="D1" s="39"/>
      <c r="E1" s="39"/>
      <c r="F1" s="38"/>
      <c r="G1" s="38"/>
      <c r="H1" s="38"/>
      <c r="I1" s="57"/>
    </row>
    <row r="2" spans="1:9">
      <c r="A2" s="38"/>
      <c r="B2" s="37"/>
      <c r="C2" s="38"/>
      <c r="D2" s="39"/>
      <c r="E2" s="39"/>
      <c r="F2" s="38"/>
      <c r="G2" s="38"/>
      <c r="H2" s="38"/>
      <c r="I2" s="57"/>
    </row>
    <row r="3" spans="1:9">
      <c r="A3" s="38"/>
      <c r="B3" s="37"/>
      <c r="C3" s="38"/>
      <c r="D3" s="39"/>
      <c r="E3" s="39"/>
      <c r="F3" s="38"/>
      <c r="G3" s="38"/>
      <c r="H3" s="38"/>
      <c r="I3" s="57"/>
    </row>
    <row r="4" spans="1:9">
      <c r="A4" s="38"/>
      <c r="B4" s="37"/>
      <c r="C4" s="38"/>
      <c r="D4" s="39"/>
      <c r="E4" s="39"/>
      <c r="F4" s="38"/>
      <c r="G4" s="38"/>
      <c r="H4" s="38"/>
      <c r="I4" s="57"/>
    </row>
    <row r="5" spans="1:9">
      <c r="A5" s="17"/>
      <c r="B5" s="37"/>
      <c r="C5" s="38"/>
      <c r="D5" s="39"/>
      <c r="E5" s="39"/>
      <c r="F5" s="38"/>
      <c r="G5" s="38"/>
      <c r="H5" s="38"/>
      <c r="I5" s="18"/>
    </row>
    <row r="6" spans="1:9">
      <c r="A6" s="17"/>
      <c r="B6" s="37"/>
      <c r="C6" s="38"/>
      <c r="D6" s="39"/>
      <c r="E6" s="39"/>
      <c r="F6" s="38"/>
      <c r="G6" s="38"/>
      <c r="H6" s="38"/>
      <c r="I6" s="18"/>
    </row>
    <row r="7" spans="1:9">
      <c r="A7" s="17"/>
      <c r="B7" s="37"/>
      <c r="C7" s="38"/>
      <c r="D7" s="39"/>
      <c r="E7" s="39"/>
      <c r="F7" s="38"/>
      <c r="G7" s="38"/>
      <c r="H7" s="38"/>
      <c r="I7" s="18"/>
    </row>
    <row r="8" spans="1:9">
      <c r="A8" s="17"/>
      <c r="B8" s="37"/>
      <c r="C8" s="38"/>
      <c r="D8" s="39"/>
      <c r="E8" s="39"/>
      <c r="F8" s="38"/>
      <c r="G8" s="38"/>
      <c r="H8" s="38"/>
      <c r="I8" s="18"/>
    </row>
    <row r="9" spans="1:9">
      <c r="A9" s="17"/>
      <c r="B9" s="37"/>
      <c r="C9" s="38"/>
      <c r="D9" s="39"/>
      <c r="E9" s="39"/>
      <c r="F9" s="38"/>
      <c r="G9" s="38"/>
      <c r="H9" s="38"/>
      <c r="I9" s="18"/>
    </row>
    <row r="10" spans="1:9">
      <c r="A10" s="17"/>
      <c r="B10" s="37"/>
      <c r="C10" s="38"/>
      <c r="D10" s="39"/>
      <c r="E10" s="39"/>
      <c r="F10" s="38"/>
      <c r="G10" s="38"/>
      <c r="H10" s="38"/>
      <c r="I10" s="18"/>
    </row>
    <row r="11" spans="1:9">
      <c r="A11" s="17"/>
      <c r="B11" s="37"/>
      <c r="C11" s="38"/>
      <c r="D11" s="39"/>
      <c r="E11" s="39"/>
      <c r="F11" s="38"/>
      <c r="G11" s="38"/>
      <c r="H11" s="38"/>
      <c r="I11" s="18"/>
    </row>
    <row r="12" spans="1:9" ht="54" customHeight="1">
      <c r="A12" s="17"/>
      <c r="B12" s="575" t="s">
        <v>664</v>
      </c>
      <c r="C12" s="575"/>
      <c r="D12" s="575"/>
      <c r="E12" s="575"/>
      <c r="F12" s="38"/>
      <c r="G12" s="38"/>
      <c r="H12" s="38"/>
      <c r="I12" s="18"/>
    </row>
    <row r="13" spans="1:9" ht="15">
      <c r="A13" s="17"/>
      <c r="B13" s="52" t="str">
        <f>'Сплит-системы'!B12</f>
        <v>Дата составления: 22.02.2018</v>
      </c>
      <c r="C13" s="92"/>
      <c r="D13" s="92"/>
      <c r="E13" s="12"/>
      <c r="F13" s="12"/>
      <c r="G13" s="12"/>
      <c r="H13" s="12"/>
      <c r="I13" s="18"/>
    </row>
    <row r="14" spans="1:9" ht="18">
      <c r="A14" s="17"/>
      <c r="B14" s="483" t="s">
        <v>0</v>
      </c>
      <c r="C14" s="483"/>
      <c r="D14" s="483"/>
      <c r="E14" s="95"/>
      <c r="F14" s="485" t="s">
        <v>263</v>
      </c>
      <c r="G14" s="485"/>
      <c r="H14" s="96">
        <v>0</v>
      </c>
      <c r="I14" s="18"/>
    </row>
    <row r="15" spans="1:9" ht="15">
      <c r="A15" s="19"/>
      <c r="B15" s="483"/>
      <c r="C15" s="483"/>
      <c r="D15" s="483"/>
      <c r="E15" s="12"/>
      <c r="F15" s="12"/>
      <c r="G15" s="12"/>
      <c r="H15" s="12"/>
      <c r="I15" s="20"/>
    </row>
    <row r="16" spans="1:9" ht="20.25" customHeight="1">
      <c r="A16" s="19"/>
      <c r="B16" s="540" t="s">
        <v>1</v>
      </c>
      <c r="C16" s="541"/>
      <c r="D16" s="576" t="s">
        <v>2</v>
      </c>
      <c r="E16" s="576"/>
      <c r="F16" s="561" t="s">
        <v>34</v>
      </c>
      <c r="G16" s="561" t="s">
        <v>6</v>
      </c>
      <c r="H16" s="561" t="s">
        <v>187</v>
      </c>
      <c r="I16" s="20"/>
    </row>
    <row r="17" spans="1:11" ht="20.25" customHeight="1">
      <c r="A17" s="19"/>
      <c r="B17" s="542"/>
      <c r="C17" s="543"/>
      <c r="D17" s="444" t="s">
        <v>184</v>
      </c>
      <c r="E17" s="444" t="s">
        <v>7</v>
      </c>
      <c r="F17" s="562"/>
      <c r="G17" s="562"/>
      <c r="H17" s="562"/>
      <c r="I17" s="20"/>
    </row>
    <row r="18" spans="1:11" ht="45" customHeight="1">
      <c r="A18" s="21"/>
      <c r="B18" s="555" t="s">
        <v>71</v>
      </c>
      <c r="C18" s="556"/>
      <c r="D18" s="41"/>
      <c r="E18" s="41"/>
      <c r="F18" s="42"/>
      <c r="G18" s="43"/>
      <c r="H18" s="43"/>
      <c r="I18" s="22"/>
    </row>
    <row r="19" spans="1:11" ht="46.5" customHeight="1">
      <c r="A19" s="23" t="s">
        <v>72</v>
      </c>
      <c r="B19" s="420"/>
      <c r="C19" s="453" t="s">
        <v>73</v>
      </c>
      <c r="D19" s="454">
        <v>15.5</v>
      </c>
      <c r="E19" s="454">
        <v>17.5</v>
      </c>
      <c r="F19" s="455" t="s">
        <v>88</v>
      </c>
      <c r="G19" s="456">
        <v>3827</v>
      </c>
      <c r="H19" s="456">
        <f>ROUND(G19*(1-$H$14),0)</f>
        <v>3827</v>
      </c>
      <c r="I19" s="20"/>
      <c r="K19" s="361"/>
    </row>
    <row r="20" spans="1:11" ht="22.5" customHeight="1">
      <c r="A20" s="23" t="s">
        <v>75</v>
      </c>
      <c r="B20" s="423"/>
      <c r="C20" s="457" t="s">
        <v>76</v>
      </c>
      <c r="D20" s="458">
        <v>22.4</v>
      </c>
      <c r="E20" s="458">
        <v>25</v>
      </c>
      <c r="F20" s="566" t="s">
        <v>74</v>
      </c>
      <c r="G20" s="456">
        <v>7160</v>
      </c>
      <c r="H20" s="456">
        <f t="shared" ref="H20:H64" si="0">ROUND(G20*(1-$H$14),0)</f>
        <v>7160</v>
      </c>
      <c r="I20" s="20"/>
      <c r="K20" s="361"/>
    </row>
    <row r="21" spans="1:11" ht="22.5" customHeight="1">
      <c r="A21" s="23" t="s">
        <v>77</v>
      </c>
      <c r="B21" s="423"/>
      <c r="C21" s="457" t="s">
        <v>78</v>
      </c>
      <c r="D21" s="458">
        <v>28</v>
      </c>
      <c r="E21" s="458">
        <v>31</v>
      </c>
      <c r="F21" s="567"/>
      <c r="G21" s="456">
        <v>7362</v>
      </c>
      <c r="H21" s="456">
        <f t="shared" si="0"/>
        <v>7362</v>
      </c>
      <c r="I21" s="20"/>
      <c r="K21" s="361"/>
    </row>
    <row r="22" spans="1:11" ht="22.5" customHeight="1">
      <c r="A22" s="23" t="s">
        <v>79</v>
      </c>
      <c r="B22" s="423"/>
      <c r="C22" s="457" t="s">
        <v>80</v>
      </c>
      <c r="D22" s="458">
        <v>33.5</v>
      </c>
      <c r="E22" s="458">
        <v>36.5</v>
      </c>
      <c r="F22" s="567"/>
      <c r="G22" s="459">
        <v>7362</v>
      </c>
      <c r="H22" s="456">
        <f t="shared" si="0"/>
        <v>7362</v>
      </c>
      <c r="I22" s="20"/>
      <c r="K22" s="361"/>
    </row>
    <row r="23" spans="1:11" ht="22.5" customHeight="1">
      <c r="A23" s="23" t="s">
        <v>81</v>
      </c>
      <c r="B23" s="423"/>
      <c r="C23" s="457" t="s">
        <v>82</v>
      </c>
      <c r="D23" s="458">
        <v>40</v>
      </c>
      <c r="E23" s="458">
        <v>44</v>
      </c>
      <c r="F23" s="567"/>
      <c r="G23" s="456">
        <v>9462</v>
      </c>
      <c r="H23" s="456">
        <f t="shared" si="0"/>
        <v>9462</v>
      </c>
      <c r="I23" s="20"/>
      <c r="K23" s="361"/>
    </row>
    <row r="24" spans="1:11" ht="22.5" customHeight="1">
      <c r="A24" s="23" t="s">
        <v>83</v>
      </c>
      <c r="B24" s="421"/>
      <c r="C24" s="457" t="s">
        <v>84</v>
      </c>
      <c r="D24" s="458">
        <v>45</v>
      </c>
      <c r="E24" s="458">
        <v>50</v>
      </c>
      <c r="F24" s="568"/>
      <c r="G24" s="456">
        <v>9992</v>
      </c>
      <c r="H24" s="456">
        <f t="shared" si="0"/>
        <v>9992</v>
      </c>
      <c r="I24" s="20"/>
      <c r="K24" s="361"/>
    </row>
    <row r="25" spans="1:11" ht="45" customHeight="1">
      <c r="A25" s="21"/>
      <c r="B25" s="555" t="s">
        <v>85</v>
      </c>
      <c r="C25" s="556"/>
      <c r="D25" s="56"/>
      <c r="E25" s="41"/>
      <c r="F25" s="42"/>
      <c r="G25" s="43"/>
      <c r="H25" s="43"/>
      <c r="I25" s="22"/>
      <c r="K25" s="361"/>
    </row>
    <row r="26" spans="1:11" ht="18">
      <c r="A26" s="23" t="s">
        <v>86</v>
      </c>
      <c r="B26" s="423"/>
      <c r="C26" s="457" t="s">
        <v>87</v>
      </c>
      <c r="D26" s="454">
        <v>2.2000000000000002</v>
      </c>
      <c r="E26" s="454">
        <v>2.5</v>
      </c>
      <c r="F26" s="566" t="s">
        <v>88</v>
      </c>
      <c r="G26" s="456">
        <v>413</v>
      </c>
      <c r="H26" s="456">
        <f t="shared" si="0"/>
        <v>413</v>
      </c>
      <c r="I26" s="20"/>
      <c r="K26" s="361"/>
    </row>
    <row r="27" spans="1:11" ht="18">
      <c r="A27" s="23" t="s">
        <v>89</v>
      </c>
      <c r="B27" s="423"/>
      <c r="C27" s="457" t="s">
        <v>90</v>
      </c>
      <c r="D27" s="454">
        <v>2.8</v>
      </c>
      <c r="E27" s="454">
        <v>3.2</v>
      </c>
      <c r="F27" s="567"/>
      <c r="G27" s="456">
        <v>413</v>
      </c>
      <c r="H27" s="456">
        <f t="shared" si="0"/>
        <v>413</v>
      </c>
      <c r="I27" s="20"/>
      <c r="K27" s="361"/>
    </row>
    <row r="28" spans="1:11" ht="18">
      <c r="A28" s="23" t="s">
        <v>91</v>
      </c>
      <c r="B28" s="423"/>
      <c r="C28" s="457" t="s">
        <v>92</v>
      </c>
      <c r="D28" s="454">
        <v>3.6</v>
      </c>
      <c r="E28" s="454">
        <v>4</v>
      </c>
      <c r="F28" s="567"/>
      <c r="G28" s="456">
        <v>479</v>
      </c>
      <c r="H28" s="456">
        <f t="shared" si="0"/>
        <v>479</v>
      </c>
      <c r="I28" s="20"/>
      <c r="K28" s="361"/>
    </row>
    <row r="29" spans="1:11" ht="18">
      <c r="A29" s="23" t="s">
        <v>93</v>
      </c>
      <c r="B29" s="423"/>
      <c r="C29" s="457" t="s">
        <v>94</v>
      </c>
      <c r="D29" s="454">
        <v>4.5</v>
      </c>
      <c r="E29" s="454">
        <v>5</v>
      </c>
      <c r="F29" s="567"/>
      <c r="G29" s="456">
        <v>520</v>
      </c>
      <c r="H29" s="456">
        <f t="shared" si="0"/>
        <v>520</v>
      </c>
      <c r="I29" s="20"/>
      <c r="K29" s="361"/>
    </row>
    <row r="30" spans="1:11" ht="18">
      <c r="A30" s="23" t="s">
        <v>95</v>
      </c>
      <c r="B30" s="423"/>
      <c r="C30" s="457" t="s">
        <v>96</v>
      </c>
      <c r="D30" s="454">
        <v>5.6</v>
      </c>
      <c r="E30" s="454">
        <v>6.3</v>
      </c>
      <c r="F30" s="567"/>
      <c r="G30" s="456">
        <v>590</v>
      </c>
      <c r="H30" s="456">
        <f t="shared" si="0"/>
        <v>590</v>
      </c>
      <c r="I30" s="20"/>
      <c r="K30" s="361"/>
    </row>
    <row r="31" spans="1:11" ht="18">
      <c r="A31" s="23" t="s">
        <v>97</v>
      </c>
      <c r="B31" s="423"/>
      <c r="C31" s="457" t="s">
        <v>98</v>
      </c>
      <c r="D31" s="454">
        <v>7.1</v>
      </c>
      <c r="E31" s="454">
        <v>8</v>
      </c>
      <c r="F31" s="568"/>
      <c r="G31" s="456">
        <v>706</v>
      </c>
      <c r="H31" s="456">
        <f t="shared" si="0"/>
        <v>706</v>
      </c>
      <c r="I31" s="20"/>
      <c r="K31" s="361"/>
    </row>
    <row r="32" spans="1:11" ht="45" customHeight="1">
      <c r="A32" s="21"/>
      <c r="B32" s="555" t="s">
        <v>99</v>
      </c>
      <c r="C32" s="556"/>
      <c r="D32" s="56"/>
      <c r="E32" s="41"/>
      <c r="F32" s="42"/>
      <c r="G32" s="43"/>
      <c r="H32" s="43"/>
      <c r="I32" s="22"/>
      <c r="K32" s="361"/>
    </row>
    <row r="33" spans="1:11" ht="18">
      <c r="A33" s="23" t="s">
        <v>100</v>
      </c>
      <c r="B33" s="423"/>
      <c r="C33" s="457" t="s">
        <v>101</v>
      </c>
      <c r="D33" s="454">
        <v>2.2000000000000002</v>
      </c>
      <c r="E33" s="454">
        <v>2.5</v>
      </c>
      <c r="F33" s="566" t="s">
        <v>88</v>
      </c>
      <c r="G33" s="456">
        <v>467</v>
      </c>
      <c r="H33" s="456">
        <f t="shared" si="0"/>
        <v>467</v>
      </c>
      <c r="I33" s="20" t="s">
        <v>185</v>
      </c>
      <c r="K33" s="361"/>
    </row>
    <row r="34" spans="1:11" ht="18">
      <c r="A34" s="23" t="s">
        <v>102</v>
      </c>
      <c r="B34" s="423"/>
      <c r="C34" s="457" t="s">
        <v>103</v>
      </c>
      <c r="D34" s="454">
        <v>2.8</v>
      </c>
      <c r="E34" s="454">
        <v>3.2</v>
      </c>
      <c r="F34" s="567"/>
      <c r="G34" s="456">
        <v>499</v>
      </c>
      <c r="H34" s="456">
        <f t="shared" si="0"/>
        <v>499</v>
      </c>
      <c r="I34" s="20" t="s">
        <v>185</v>
      </c>
      <c r="K34" s="361"/>
    </row>
    <row r="35" spans="1:11" ht="18">
      <c r="A35" s="23" t="s">
        <v>104</v>
      </c>
      <c r="B35" s="423"/>
      <c r="C35" s="457" t="s">
        <v>105</v>
      </c>
      <c r="D35" s="454">
        <v>3.6</v>
      </c>
      <c r="E35" s="454">
        <v>4</v>
      </c>
      <c r="F35" s="567"/>
      <c r="G35" s="456">
        <v>534</v>
      </c>
      <c r="H35" s="456">
        <f t="shared" si="0"/>
        <v>534</v>
      </c>
      <c r="I35" s="20" t="s">
        <v>185</v>
      </c>
      <c r="K35" s="361"/>
    </row>
    <row r="36" spans="1:11" ht="18">
      <c r="A36" s="23" t="s">
        <v>106</v>
      </c>
      <c r="B36" s="423"/>
      <c r="C36" s="457" t="s">
        <v>107</v>
      </c>
      <c r="D36" s="454">
        <v>5.6</v>
      </c>
      <c r="E36" s="454">
        <v>6.3</v>
      </c>
      <c r="F36" s="567"/>
      <c r="G36" s="456">
        <v>819</v>
      </c>
      <c r="H36" s="456">
        <f t="shared" si="0"/>
        <v>819</v>
      </c>
      <c r="I36" s="20" t="s">
        <v>186</v>
      </c>
      <c r="K36" s="361"/>
    </row>
    <row r="37" spans="1:11" ht="18">
      <c r="A37" s="23" t="s">
        <v>108</v>
      </c>
      <c r="B37" s="423"/>
      <c r="C37" s="457" t="s">
        <v>109</v>
      </c>
      <c r="D37" s="454">
        <v>7.1</v>
      </c>
      <c r="E37" s="454">
        <v>8</v>
      </c>
      <c r="F37" s="568"/>
      <c r="G37" s="456">
        <v>844</v>
      </c>
      <c r="H37" s="456">
        <f t="shared" si="0"/>
        <v>844</v>
      </c>
      <c r="I37" s="20" t="s">
        <v>186</v>
      </c>
      <c r="K37" s="361"/>
    </row>
    <row r="38" spans="1:11" ht="18">
      <c r="A38" s="23" t="s">
        <v>110</v>
      </c>
      <c r="B38" s="423"/>
      <c r="C38" s="457" t="s">
        <v>111</v>
      </c>
      <c r="D38" s="454">
        <v>22.4</v>
      </c>
      <c r="E38" s="454">
        <v>25</v>
      </c>
      <c r="F38" s="566" t="s">
        <v>74</v>
      </c>
      <c r="G38" s="456">
        <v>2254</v>
      </c>
      <c r="H38" s="456">
        <f t="shared" si="0"/>
        <v>2254</v>
      </c>
      <c r="I38" s="20"/>
      <c r="K38" s="361"/>
    </row>
    <row r="39" spans="1:11" ht="18">
      <c r="A39" s="23" t="s">
        <v>112</v>
      </c>
      <c r="B39" s="423"/>
      <c r="C39" s="457" t="s">
        <v>113</v>
      </c>
      <c r="D39" s="454">
        <v>28</v>
      </c>
      <c r="E39" s="454">
        <v>31</v>
      </c>
      <c r="F39" s="568"/>
      <c r="G39" s="456">
        <v>2505</v>
      </c>
      <c r="H39" s="456">
        <f t="shared" si="0"/>
        <v>2505</v>
      </c>
      <c r="I39" s="20"/>
      <c r="K39" s="361"/>
    </row>
    <row r="40" spans="1:11" ht="45" customHeight="1">
      <c r="A40" s="21"/>
      <c r="B40" s="555" t="s">
        <v>114</v>
      </c>
      <c r="C40" s="556"/>
      <c r="D40" s="56"/>
      <c r="E40" s="41"/>
      <c r="F40" s="42"/>
      <c r="G40" s="43"/>
      <c r="H40" s="43"/>
      <c r="I40" s="22"/>
      <c r="K40" s="361"/>
    </row>
    <row r="41" spans="1:11" ht="24.75" customHeight="1">
      <c r="A41" s="23" t="s">
        <v>115</v>
      </c>
      <c r="B41" s="423"/>
      <c r="C41" s="45" t="s">
        <v>165</v>
      </c>
      <c r="D41" s="55">
        <v>2.2000000000000002</v>
      </c>
      <c r="E41" s="55">
        <v>2.5</v>
      </c>
      <c r="F41" s="569" t="s">
        <v>88</v>
      </c>
      <c r="G41" s="44">
        <v>582</v>
      </c>
      <c r="H41" s="44">
        <f t="shared" si="0"/>
        <v>582</v>
      </c>
      <c r="I41" s="20"/>
      <c r="K41" s="361"/>
    </row>
    <row r="42" spans="1:11" ht="24.75" customHeight="1">
      <c r="A42" s="23" t="s">
        <v>116</v>
      </c>
      <c r="B42" s="423"/>
      <c r="C42" s="45" t="s">
        <v>166</v>
      </c>
      <c r="D42" s="55">
        <v>2.8</v>
      </c>
      <c r="E42" s="55">
        <v>3.2</v>
      </c>
      <c r="F42" s="570"/>
      <c r="G42" s="44">
        <v>616</v>
      </c>
      <c r="H42" s="44">
        <f t="shared" si="0"/>
        <v>616</v>
      </c>
      <c r="I42" s="20"/>
      <c r="K42" s="361"/>
    </row>
    <row r="43" spans="1:11" ht="24.75" customHeight="1">
      <c r="A43" s="23" t="s">
        <v>117</v>
      </c>
      <c r="B43" s="423"/>
      <c r="C43" s="45" t="s">
        <v>167</v>
      </c>
      <c r="D43" s="55">
        <v>3.6</v>
      </c>
      <c r="E43" s="55">
        <v>4</v>
      </c>
      <c r="F43" s="570"/>
      <c r="G43" s="44">
        <v>634</v>
      </c>
      <c r="H43" s="44">
        <f t="shared" si="0"/>
        <v>634</v>
      </c>
      <c r="I43" s="20"/>
      <c r="K43" s="361"/>
    </row>
    <row r="44" spans="1:11" ht="24.75" customHeight="1">
      <c r="A44" s="23" t="s">
        <v>118</v>
      </c>
      <c r="B44" s="423"/>
      <c r="C44" s="45" t="s">
        <v>168</v>
      </c>
      <c r="D44" s="55">
        <v>4.5</v>
      </c>
      <c r="E44" s="55">
        <v>5</v>
      </c>
      <c r="F44" s="570"/>
      <c r="G44" s="44">
        <v>668</v>
      </c>
      <c r="H44" s="44">
        <f t="shared" si="0"/>
        <v>668</v>
      </c>
      <c r="I44" s="20"/>
      <c r="K44" s="361"/>
    </row>
    <row r="45" spans="1:11" ht="18">
      <c r="A45" s="23" t="s">
        <v>119</v>
      </c>
      <c r="B45" s="423"/>
      <c r="C45" s="45" t="s">
        <v>169</v>
      </c>
      <c r="D45" s="55">
        <v>5.6</v>
      </c>
      <c r="E45" s="55">
        <v>6.3</v>
      </c>
      <c r="F45" s="570"/>
      <c r="G45" s="44">
        <v>862</v>
      </c>
      <c r="H45" s="44">
        <f t="shared" si="0"/>
        <v>862</v>
      </c>
      <c r="I45" s="20"/>
      <c r="K45" s="361"/>
    </row>
    <row r="46" spans="1:11" ht="18">
      <c r="A46" s="23" t="s">
        <v>120</v>
      </c>
      <c r="B46" s="423"/>
      <c r="C46" s="45" t="s">
        <v>170</v>
      </c>
      <c r="D46" s="55">
        <v>7.1</v>
      </c>
      <c r="E46" s="55">
        <v>8</v>
      </c>
      <c r="F46" s="570"/>
      <c r="G46" s="44">
        <v>895</v>
      </c>
      <c r="H46" s="44">
        <f t="shared" si="0"/>
        <v>895</v>
      </c>
      <c r="I46" s="20"/>
      <c r="K46" s="361"/>
    </row>
    <row r="47" spans="1:11" ht="18">
      <c r="A47" s="23" t="s">
        <v>121</v>
      </c>
      <c r="B47" s="423"/>
      <c r="C47" s="45" t="s">
        <v>171</v>
      </c>
      <c r="D47" s="55">
        <v>9</v>
      </c>
      <c r="E47" s="55">
        <v>10</v>
      </c>
      <c r="F47" s="570"/>
      <c r="G47" s="44">
        <v>985</v>
      </c>
      <c r="H47" s="44">
        <f t="shared" si="0"/>
        <v>985</v>
      </c>
      <c r="I47" s="20"/>
      <c r="K47" s="361"/>
    </row>
    <row r="48" spans="1:11" ht="18">
      <c r="A48" s="23" t="s">
        <v>122</v>
      </c>
      <c r="B48" s="423"/>
      <c r="C48" s="45" t="s">
        <v>172</v>
      </c>
      <c r="D48" s="55">
        <v>11.2</v>
      </c>
      <c r="E48" s="55">
        <v>12.5</v>
      </c>
      <c r="F48" s="570"/>
      <c r="G48" s="44">
        <v>1020</v>
      </c>
      <c r="H48" s="44">
        <f t="shared" si="0"/>
        <v>1020</v>
      </c>
      <c r="I48" s="20"/>
      <c r="K48" s="361"/>
    </row>
    <row r="49" spans="1:11" ht="18">
      <c r="A49" s="23" t="s">
        <v>123</v>
      </c>
      <c r="B49" s="423"/>
      <c r="C49" s="45" t="s">
        <v>173</v>
      </c>
      <c r="D49" s="55">
        <v>14</v>
      </c>
      <c r="E49" s="55">
        <v>15</v>
      </c>
      <c r="F49" s="571"/>
      <c r="G49" s="44">
        <v>1068</v>
      </c>
      <c r="H49" s="44">
        <f t="shared" si="0"/>
        <v>1068</v>
      </c>
      <c r="I49" s="20"/>
      <c r="K49" s="361"/>
    </row>
    <row r="50" spans="1:11" ht="45" customHeight="1">
      <c r="A50" s="21"/>
      <c r="B50" s="555" t="s">
        <v>124</v>
      </c>
      <c r="C50" s="556"/>
      <c r="D50" s="56"/>
      <c r="E50" s="41"/>
      <c r="F50" s="42"/>
      <c r="G50" s="43"/>
      <c r="H50" s="43"/>
      <c r="I50" s="22"/>
      <c r="K50" s="361"/>
    </row>
    <row r="51" spans="1:11" ht="48" customHeight="1">
      <c r="A51" s="23" t="s">
        <v>125</v>
      </c>
      <c r="B51" s="423"/>
      <c r="C51" s="457" t="s">
        <v>126</v>
      </c>
      <c r="D51" s="454">
        <v>5</v>
      </c>
      <c r="E51" s="454">
        <v>5.8</v>
      </c>
      <c r="F51" s="460" t="s">
        <v>51</v>
      </c>
      <c r="G51" s="456">
        <v>776</v>
      </c>
      <c r="H51" s="456">
        <f t="shared" si="0"/>
        <v>776</v>
      </c>
      <c r="I51" s="20"/>
      <c r="K51" s="361"/>
    </row>
    <row r="52" spans="1:11" ht="48" customHeight="1">
      <c r="A52" s="23" t="s">
        <v>127</v>
      </c>
      <c r="B52" s="423"/>
      <c r="C52" s="457" t="s">
        <v>128</v>
      </c>
      <c r="D52" s="454">
        <v>7.1</v>
      </c>
      <c r="E52" s="454">
        <v>8</v>
      </c>
      <c r="F52" s="460" t="s">
        <v>51</v>
      </c>
      <c r="G52" s="456">
        <v>982</v>
      </c>
      <c r="H52" s="456">
        <f t="shared" si="0"/>
        <v>982</v>
      </c>
      <c r="I52" s="20"/>
      <c r="K52" s="361"/>
    </row>
    <row r="53" spans="1:11" ht="48" customHeight="1">
      <c r="A53" s="23" t="s">
        <v>129</v>
      </c>
      <c r="B53" s="423"/>
      <c r="C53" s="457" t="s">
        <v>130</v>
      </c>
      <c r="D53" s="454">
        <v>14</v>
      </c>
      <c r="E53" s="454">
        <v>16</v>
      </c>
      <c r="F53" s="460" t="s">
        <v>51</v>
      </c>
      <c r="G53" s="456">
        <v>1186</v>
      </c>
      <c r="H53" s="456">
        <f t="shared" si="0"/>
        <v>1186</v>
      </c>
      <c r="I53" s="20"/>
      <c r="K53" s="361"/>
    </row>
    <row r="54" spans="1:11" ht="23.25">
      <c r="A54" s="21"/>
      <c r="B54" s="555" t="s">
        <v>131</v>
      </c>
      <c r="C54" s="556"/>
      <c r="D54" s="41"/>
      <c r="E54" s="41"/>
      <c r="F54" s="42"/>
      <c r="G54" s="43"/>
      <c r="H54" s="43"/>
      <c r="I54" s="22"/>
      <c r="K54" s="361"/>
    </row>
    <row r="55" spans="1:11" ht="18" customHeight="1">
      <c r="A55" s="23" t="s">
        <v>132</v>
      </c>
      <c r="B55" s="423"/>
      <c r="C55" s="457" t="s">
        <v>133</v>
      </c>
      <c r="D55" s="572" t="s">
        <v>134</v>
      </c>
      <c r="E55" s="573"/>
      <c r="F55" s="574"/>
      <c r="G55" s="456">
        <v>82</v>
      </c>
      <c r="H55" s="456">
        <f t="shared" si="0"/>
        <v>82</v>
      </c>
      <c r="I55" s="20"/>
      <c r="K55" s="361"/>
    </row>
    <row r="56" spans="1:11" ht="18" customHeight="1">
      <c r="A56" s="23" t="s">
        <v>135</v>
      </c>
      <c r="B56" s="423"/>
      <c r="C56" s="457" t="s">
        <v>136</v>
      </c>
      <c r="D56" s="572" t="s">
        <v>137</v>
      </c>
      <c r="E56" s="573"/>
      <c r="F56" s="574" t="s">
        <v>51</v>
      </c>
      <c r="G56" s="456">
        <v>89</v>
      </c>
      <c r="H56" s="456">
        <f t="shared" si="0"/>
        <v>89</v>
      </c>
      <c r="I56" s="20"/>
      <c r="K56" s="361"/>
    </row>
    <row r="57" spans="1:11" ht="18" customHeight="1">
      <c r="A57" s="23" t="s">
        <v>138</v>
      </c>
      <c r="B57" s="423"/>
      <c r="C57" s="457" t="s">
        <v>139</v>
      </c>
      <c r="D57" s="572" t="s">
        <v>140</v>
      </c>
      <c r="E57" s="573"/>
      <c r="F57" s="574" t="s">
        <v>51</v>
      </c>
      <c r="G57" s="456">
        <v>136</v>
      </c>
      <c r="H57" s="456">
        <f t="shared" si="0"/>
        <v>136</v>
      </c>
      <c r="I57" s="20"/>
      <c r="K57" s="361"/>
    </row>
    <row r="58" spans="1:11" ht="18" customHeight="1">
      <c r="A58" s="23" t="s">
        <v>141</v>
      </c>
      <c r="B58" s="423"/>
      <c r="C58" s="457" t="s">
        <v>142</v>
      </c>
      <c r="D58" s="572" t="s">
        <v>143</v>
      </c>
      <c r="E58" s="573"/>
      <c r="F58" s="574" t="s">
        <v>51</v>
      </c>
      <c r="G58" s="456">
        <v>235</v>
      </c>
      <c r="H58" s="456">
        <f t="shared" si="0"/>
        <v>235</v>
      </c>
      <c r="I58" s="20"/>
      <c r="K58" s="361"/>
    </row>
    <row r="59" spans="1:11" ht="18" customHeight="1">
      <c r="A59" s="23" t="s">
        <v>144</v>
      </c>
      <c r="B59" s="445"/>
      <c r="C59" s="457" t="s">
        <v>145</v>
      </c>
      <c r="D59" s="572" t="s">
        <v>146</v>
      </c>
      <c r="E59" s="573"/>
      <c r="F59" s="574" t="s">
        <v>51</v>
      </c>
      <c r="G59" s="456">
        <v>415</v>
      </c>
      <c r="H59" s="456">
        <f t="shared" si="0"/>
        <v>415</v>
      </c>
      <c r="I59" s="20"/>
      <c r="K59" s="361"/>
    </row>
    <row r="60" spans="1:11" ht="60.75" customHeight="1">
      <c r="A60" s="23" t="s">
        <v>147</v>
      </c>
      <c r="B60" s="446" t="s">
        <v>786</v>
      </c>
      <c r="C60" s="457" t="s">
        <v>148</v>
      </c>
      <c r="D60" s="572" t="s">
        <v>149</v>
      </c>
      <c r="E60" s="573"/>
      <c r="F60" s="574" t="s">
        <v>51</v>
      </c>
      <c r="G60" s="456">
        <v>493</v>
      </c>
      <c r="H60" s="456">
        <f t="shared" si="0"/>
        <v>493</v>
      </c>
      <c r="I60" s="20"/>
    </row>
    <row r="61" spans="1:11" ht="23.25">
      <c r="A61" s="21"/>
      <c r="B61" s="555" t="s">
        <v>150</v>
      </c>
      <c r="C61" s="556"/>
      <c r="D61" s="41"/>
      <c r="E61" s="41"/>
      <c r="F61" s="42"/>
      <c r="G61" s="43"/>
      <c r="H61" s="43"/>
      <c r="I61" s="22"/>
    </row>
    <row r="62" spans="1:11" ht="76.5" customHeight="1">
      <c r="A62" s="23" t="s">
        <v>151</v>
      </c>
      <c r="B62" s="423" t="s">
        <v>152</v>
      </c>
      <c r="C62" s="457" t="s">
        <v>153</v>
      </c>
      <c r="D62" s="563" t="s">
        <v>154</v>
      </c>
      <c r="E62" s="564"/>
      <c r="F62" s="565"/>
      <c r="G62" s="456">
        <v>238</v>
      </c>
      <c r="H62" s="456">
        <f t="shared" si="0"/>
        <v>238</v>
      </c>
      <c r="I62" s="20"/>
    </row>
    <row r="63" spans="1:11" ht="72" customHeight="1">
      <c r="A63" s="23" t="s">
        <v>155</v>
      </c>
      <c r="B63" s="423" t="s">
        <v>152</v>
      </c>
      <c r="C63" s="457" t="s">
        <v>156</v>
      </c>
      <c r="D63" s="563" t="s">
        <v>157</v>
      </c>
      <c r="E63" s="564"/>
      <c r="F63" s="565" t="s">
        <v>51</v>
      </c>
      <c r="G63" s="456">
        <v>323</v>
      </c>
      <c r="H63" s="456">
        <f t="shared" si="0"/>
        <v>323</v>
      </c>
      <c r="I63" s="20"/>
    </row>
    <row r="64" spans="1:11" ht="73.5" customHeight="1">
      <c r="A64" s="23" t="s">
        <v>158</v>
      </c>
      <c r="B64" s="423" t="s">
        <v>152</v>
      </c>
      <c r="C64" s="457" t="s">
        <v>159</v>
      </c>
      <c r="D64" s="563" t="s">
        <v>160</v>
      </c>
      <c r="E64" s="564"/>
      <c r="F64" s="565" t="s">
        <v>51</v>
      </c>
      <c r="G64" s="456">
        <v>323</v>
      </c>
      <c r="H64" s="456">
        <f t="shared" si="0"/>
        <v>323</v>
      </c>
      <c r="I64" s="20"/>
    </row>
    <row r="65" spans="1:9">
      <c r="A65" s="2"/>
      <c r="B65" s="46"/>
      <c r="C65" s="46"/>
      <c r="D65" s="46"/>
      <c r="E65" s="46"/>
      <c r="F65" s="47"/>
      <c r="G65" s="47"/>
      <c r="H65" s="47"/>
      <c r="I65" s="1"/>
    </row>
    <row r="66" spans="1:9" ht="15">
      <c r="A66" s="2"/>
      <c r="B66" s="48" t="s">
        <v>30</v>
      </c>
      <c r="C66" s="49"/>
      <c r="D66" s="49"/>
      <c r="E66" s="50"/>
      <c r="F66" s="50"/>
      <c r="G66" s="50"/>
      <c r="H66" s="50"/>
      <c r="I66" s="1"/>
    </row>
    <row r="67" spans="1:9" ht="15">
      <c r="A67" s="2"/>
      <c r="B67" s="48"/>
      <c r="C67" s="48"/>
      <c r="D67" s="48"/>
      <c r="E67" s="48"/>
      <c r="F67" s="50"/>
      <c r="G67" s="50"/>
      <c r="H67" s="50"/>
      <c r="I67" s="1"/>
    </row>
    <row r="68" spans="1:9" ht="15">
      <c r="A68" s="2"/>
      <c r="B68" s="51" t="s">
        <v>31</v>
      </c>
      <c r="C68" s="49"/>
      <c r="D68" s="49"/>
      <c r="E68" s="50"/>
      <c r="F68" s="50"/>
      <c r="G68" s="50"/>
      <c r="H68" s="50"/>
      <c r="I68" s="1"/>
    </row>
    <row r="69" spans="1:9" ht="15">
      <c r="A69" s="2"/>
      <c r="B69" s="52"/>
      <c r="C69" s="53"/>
      <c r="D69" s="53"/>
      <c r="E69" s="53"/>
      <c r="F69" s="53"/>
      <c r="G69" s="54"/>
      <c r="H69" s="54"/>
      <c r="I69" s="1"/>
    </row>
    <row r="70" spans="1:9">
      <c r="A70" s="2"/>
      <c r="B70" s="46"/>
      <c r="C70" s="46"/>
      <c r="D70" s="46"/>
      <c r="E70" s="46"/>
      <c r="F70" s="46"/>
      <c r="G70" s="47"/>
      <c r="H70" s="47"/>
      <c r="I70" s="1"/>
    </row>
    <row r="71" spans="1:9">
      <c r="A71" s="2"/>
      <c r="B71" s="46" t="s">
        <v>32</v>
      </c>
      <c r="C71" s="46"/>
      <c r="D71" s="46"/>
      <c r="E71" s="46"/>
      <c r="F71" s="46"/>
      <c r="G71" s="47"/>
      <c r="H71" s="47"/>
      <c r="I71" s="1"/>
    </row>
    <row r="72" spans="1:9">
      <c r="A72" s="2"/>
      <c r="B72" s="46" t="s">
        <v>33</v>
      </c>
      <c r="C72" s="46"/>
      <c r="D72" s="46"/>
      <c r="E72" s="46"/>
      <c r="F72" s="46"/>
      <c r="G72" s="47"/>
      <c r="H72" s="47"/>
      <c r="I72" s="1"/>
    </row>
  </sheetData>
  <sheetProtection sheet="1" objects="1" scenarios="1"/>
  <mergeCells count="29">
    <mergeCell ref="B12:E12"/>
    <mergeCell ref="F20:F24"/>
    <mergeCell ref="B16:C17"/>
    <mergeCell ref="D16:E16"/>
    <mergeCell ref="F16:F17"/>
    <mergeCell ref="D64:F64"/>
    <mergeCell ref="D55:F55"/>
    <mergeCell ref="D56:F56"/>
    <mergeCell ref="D57:F57"/>
    <mergeCell ref="D58:F58"/>
    <mergeCell ref="D59:F59"/>
    <mergeCell ref="D60:F60"/>
    <mergeCell ref="D63:F63"/>
    <mergeCell ref="H16:H17"/>
    <mergeCell ref="B14:D15"/>
    <mergeCell ref="F14:G14"/>
    <mergeCell ref="B61:C61"/>
    <mergeCell ref="D62:F62"/>
    <mergeCell ref="B54:C54"/>
    <mergeCell ref="B32:C32"/>
    <mergeCell ref="F33:F37"/>
    <mergeCell ref="G16:G17"/>
    <mergeCell ref="F26:F31"/>
    <mergeCell ref="B18:C18"/>
    <mergeCell ref="B25:C25"/>
    <mergeCell ref="F38:F39"/>
    <mergeCell ref="B40:C40"/>
    <mergeCell ref="F41:F49"/>
    <mergeCell ref="B50:C50"/>
  </mergeCells>
  <pageMargins left="0.7" right="0.7" top="0.75" bottom="0.75" header="0.3" footer="0.3"/>
  <pageSetup paperSize="9" scale="45" fitToHeight="0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L95"/>
  <sheetViews>
    <sheetView view="pageBreakPreview" topLeftCell="A36" zoomScale="90" zoomScaleNormal="100" zoomScaleSheetLayoutView="90" workbookViewId="0">
      <selection activeCell="H14" sqref="H14:H75"/>
    </sheetView>
  </sheetViews>
  <sheetFormatPr defaultRowHeight="12.75"/>
  <cols>
    <col min="1" max="1" width="29.42578125" customWidth="1"/>
    <col min="2" max="2" width="25.42578125" customWidth="1"/>
    <col min="3" max="3" width="14.42578125" customWidth="1"/>
    <col min="4" max="4" width="11.85546875" customWidth="1"/>
    <col min="5" max="5" width="12.28515625" customWidth="1"/>
    <col min="6" max="6" width="11.5703125" customWidth="1"/>
    <col min="7" max="7" width="16" customWidth="1"/>
    <col min="8" max="8" width="10.42578125" customWidth="1"/>
    <col min="9" max="9" width="11.7109375" customWidth="1"/>
  </cols>
  <sheetData>
    <row r="8" spans="1:9" ht="33" customHeight="1">
      <c r="A8" s="129" t="str">
        <f>'Сплит-системы'!B12</f>
        <v>Дата составления: 22.02.2018</v>
      </c>
      <c r="B8" s="130"/>
      <c r="C8" s="130"/>
      <c r="D8" s="130"/>
      <c r="E8" s="130"/>
      <c r="F8" s="287"/>
      <c r="G8" s="287"/>
      <c r="H8" s="287"/>
      <c r="I8" s="287"/>
    </row>
    <row r="9" spans="1:9">
      <c r="A9" s="532" t="s">
        <v>0</v>
      </c>
      <c r="B9" s="532"/>
      <c r="C9" s="532"/>
      <c r="D9" s="532"/>
      <c r="E9" s="532"/>
      <c r="F9" s="286"/>
      <c r="G9" s="577" t="s">
        <v>263</v>
      </c>
      <c r="H9" s="577"/>
      <c r="I9" s="288">
        <v>0</v>
      </c>
    </row>
    <row r="10" spans="1:9">
      <c r="A10" s="532"/>
      <c r="B10" s="532"/>
      <c r="C10" s="532"/>
      <c r="D10" s="532"/>
      <c r="E10" s="532"/>
      <c r="F10" s="287"/>
      <c r="G10" s="287"/>
      <c r="H10" s="287"/>
      <c r="I10" s="287"/>
    </row>
    <row r="11" spans="1:9" ht="12.75" customHeight="1">
      <c r="A11" s="578" t="s">
        <v>1</v>
      </c>
      <c r="B11" s="579"/>
      <c r="C11" s="577" t="s">
        <v>675</v>
      </c>
      <c r="D11" s="577"/>
      <c r="E11" s="577" t="s">
        <v>2</v>
      </c>
      <c r="F11" s="577"/>
      <c r="G11" s="582" t="s">
        <v>34</v>
      </c>
      <c r="H11" s="584" t="s">
        <v>6</v>
      </c>
      <c r="I11" s="584" t="s">
        <v>187</v>
      </c>
    </row>
    <row r="12" spans="1:9" ht="30">
      <c r="A12" s="580"/>
      <c r="B12" s="581"/>
      <c r="C12" s="447" t="s">
        <v>676</v>
      </c>
      <c r="D12" s="447" t="s">
        <v>677</v>
      </c>
      <c r="E12" s="447" t="s">
        <v>184</v>
      </c>
      <c r="F12" s="447" t="s">
        <v>7</v>
      </c>
      <c r="G12" s="583"/>
      <c r="H12" s="585"/>
      <c r="I12" s="585"/>
    </row>
    <row r="13" spans="1:9" ht="24.75" customHeight="1">
      <c r="A13" s="586" t="s">
        <v>71</v>
      </c>
      <c r="B13" s="587"/>
      <c r="C13" s="324"/>
      <c r="D13" s="324"/>
      <c r="E13" s="289"/>
      <c r="F13" s="289"/>
      <c r="G13" s="290"/>
      <c r="H13" s="291"/>
      <c r="I13" s="291"/>
    </row>
    <row r="14" spans="1:9" ht="15.75" customHeight="1">
      <c r="A14" s="420"/>
      <c r="B14" s="448" t="s">
        <v>620</v>
      </c>
      <c r="C14" s="292"/>
      <c r="D14" s="292"/>
      <c r="E14" s="293">
        <v>15.5</v>
      </c>
      <c r="F14" s="293">
        <v>17.5</v>
      </c>
      <c r="G14" s="294" t="s">
        <v>88</v>
      </c>
      <c r="H14" s="256">
        <v>3559</v>
      </c>
      <c r="I14" s="256">
        <f>ROUND(H14*(1-$I$9),0)</f>
        <v>3559</v>
      </c>
    </row>
    <row r="15" spans="1:9" ht="15.75" customHeight="1">
      <c r="A15" s="423"/>
      <c r="B15" s="449" t="s">
        <v>621</v>
      </c>
      <c r="C15" s="325"/>
      <c r="D15" s="325"/>
      <c r="E15" s="305">
        <v>22.4</v>
      </c>
      <c r="F15" s="305">
        <v>25</v>
      </c>
      <c r="G15" s="591" t="s">
        <v>74</v>
      </c>
      <c r="H15" s="255">
        <v>7706</v>
      </c>
      <c r="I15" s="256">
        <f t="shared" ref="I15:I22" si="0">ROUND(H15*(1-$I$9),0)</f>
        <v>7706</v>
      </c>
    </row>
    <row r="16" spans="1:9" ht="15.75" customHeight="1">
      <c r="A16" s="423"/>
      <c r="B16" s="449" t="s">
        <v>622</v>
      </c>
      <c r="C16" s="325"/>
      <c r="D16" s="325"/>
      <c r="E16" s="305">
        <v>28</v>
      </c>
      <c r="F16" s="305">
        <v>31</v>
      </c>
      <c r="G16" s="591"/>
      <c r="H16" s="255">
        <v>7920</v>
      </c>
      <c r="I16" s="256">
        <f t="shared" si="0"/>
        <v>7920</v>
      </c>
    </row>
    <row r="17" spans="1:12" ht="15.75" customHeight="1">
      <c r="A17" s="423"/>
      <c r="B17" s="449" t="s">
        <v>623</v>
      </c>
      <c r="C17" s="325"/>
      <c r="D17" s="325"/>
      <c r="E17" s="305">
        <v>33.5</v>
      </c>
      <c r="F17" s="305">
        <v>36.5</v>
      </c>
      <c r="G17" s="591"/>
      <c r="H17" s="255">
        <v>9861</v>
      </c>
      <c r="I17" s="256">
        <f t="shared" si="0"/>
        <v>9861</v>
      </c>
    </row>
    <row r="18" spans="1:12" ht="15.75">
      <c r="A18" s="423"/>
      <c r="B18" s="449" t="s">
        <v>624</v>
      </c>
      <c r="C18" s="325"/>
      <c r="D18" s="325"/>
      <c r="E18" s="305">
        <v>40</v>
      </c>
      <c r="F18" s="305">
        <v>44</v>
      </c>
      <c r="G18" s="591"/>
      <c r="H18" s="255">
        <v>10489</v>
      </c>
      <c r="I18" s="256">
        <f t="shared" si="0"/>
        <v>10489</v>
      </c>
    </row>
    <row r="19" spans="1:12" ht="15.75">
      <c r="A19" s="423"/>
      <c r="B19" s="449" t="s">
        <v>625</v>
      </c>
      <c r="C19" s="325"/>
      <c r="D19" s="325"/>
      <c r="E19" s="305">
        <v>45</v>
      </c>
      <c r="F19" s="305">
        <v>50</v>
      </c>
      <c r="G19" s="591"/>
      <c r="H19" s="255">
        <v>10794</v>
      </c>
      <c r="I19" s="256">
        <f t="shared" si="0"/>
        <v>10794</v>
      </c>
    </row>
    <row r="20" spans="1:12" ht="15.75">
      <c r="A20" s="423"/>
      <c r="B20" s="450" t="s">
        <v>626</v>
      </c>
      <c r="C20" s="326"/>
      <c r="D20" s="326"/>
      <c r="E20" s="307">
        <v>50.4</v>
      </c>
      <c r="F20" s="308">
        <v>56.5</v>
      </c>
      <c r="G20" s="591"/>
      <c r="H20" s="255">
        <v>10950</v>
      </c>
      <c r="I20" s="256">
        <f t="shared" si="0"/>
        <v>10950</v>
      </c>
    </row>
    <row r="21" spans="1:12" ht="15.75">
      <c r="A21" s="423"/>
      <c r="B21" s="450" t="s">
        <v>627</v>
      </c>
      <c r="C21" s="326"/>
      <c r="D21" s="326"/>
      <c r="E21" s="307">
        <v>56</v>
      </c>
      <c r="F21" s="308">
        <v>63</v>
      </c>
      <c r="G21" s="591"/>
      <c r="H21" s="255">
        <v>11497</v>
      </c>
      <c r="I21" s="256">
        <f t="shared" si="0"/>
        <v>11497</v>
      </c>
    </row>
    <row r="22" spans="1:12" ht="15.75">
      <c r="A22" s="421"/>
      <c r="B22" s="450" t="s">
        <v>628</v>
      </c>
      <c r="C22" s="326"/>
      <c r="D22" s="326"/>
      <c r="E22" s="309">
        <v>61.5</v>
      </c>
      <c r="F22" s="308">
        <v>69</v>
      </c>
      <c r="G22" s="591"/>
      <c r="H22" s="255">
        <v>11764</v>
      </c>
      <c r="I22" s="256">
        <f t="shared" si="0"/>
        <v>11764</v>
      </c>
    </row>
    <row r="23" spans="1:12" ht="28.5" customHeight="1">
      <c r="A23" s="592" t="s">
        <v>85</v>
      </c>
      <c r="B23" s="593"/>
      <c r="C23" s="593"/>
      <c r="D23" s="324"/>
      <c r="E23" s="296"/>
      <c r="F23" s="289"/>
      <c r="G23" s="290"/>
      <c r="H23" s="291"/>
      <c r="I23" s="291"/>
    </row>
    <row r="24" spans="1:12" ht="15.75">
      <c r="A24" s="451"/>
      <c r="B24" s="306" t="s">
        <v>629</v>
      </c>
      <c r="C24" s="323" t="s">
        <v>663</v>
      </c>
      <c r="D24" s="329" t="s">
        <v>657</v>
      </c>
      <c r="E24" s="293">
        <v>2.2000000000000002</v>
      </c>
      <c r="F24" s="293">
        <v>2.5</v>
      </c>
      <c r="G24" s="588" t="s">
        <v>88</v>
      </c>
      <c r="H24" s="256">
        <v>420</v>
      </c>
      <c r="I24" s="256">
        <f>ROUND(H24*(1-$I$9),0)</f>
        <v>420</v>
      </c>
      <c r="L24" s="362"/>
    </row>
    <row r="25" spans="1:12" ht="15.75">
      <c r="A25" s="451"/>
      <c r="B25" s="306" t="s">
        <v>630</v>
      </c>
      <c r="C25" s="323" t="s">
        <v>663</v>
      </c>
      <c r="D25" s="329" t="s">
        <v>657</v>
      </c>
      <c r="E25" s="293">
        <v>2.8</v>
      </c>
      <c r="F25" s="293">
        <v>3.2</v>
      </c>
      <c r="G25" s="589"/>
      <c r="H25" s="256">
        <v>453</v>
      </c>
      <c r="I25" s="256">
        <f t="shared" ref="I25:I29" si="1">ROUND(H25*(1-$I$9),0)</f>
        <v>453</v>
      </c>
      <c r="L25" s="362"/>
    </row>
    <row r="26" spans="1:12" ht="15.75">
      <c r="A26" s="451"/>
      <c r="B26" s="306" t="s">
        <v>631</v>
      </c>
      <c r="C26" s="323" t="s">
        <v>663</v>
      </c>
      <c r="D26" s="329" t="s">
        <v>657</v>
      </c>
      <c r="E26" s="293">
        <v>3.6</v>
      </c>
      <c r="F26" s="293">
        <v>4</v>
      </c>
      <c r="G26" s="589"/>
      <c r="H26" s="256">
        <v>482</v>
      </c>
      <c r="I26" s="256">
        <f t="shared" si="1"/>
        <v>482</v>
      </c>
      <c r="L26" s="362"/>
    </row>
    <row r="27" spans="1:12" ht="15.75">
      <c r="A27" s="451"/>
      <c r="B27" s="306" t="s">
        <v>632</v>
      </c>
      <c r="C27" s="323" t="s">
        <v>663</v>
      </c>
      <c r="D27" s="329" t="s">
        <v>657</v>
      </c>
      <c r="E27" s="293">
        <v>4.5</v>
      </c>
      <c r="F27" s="293">
        <v>5</v>
      </c>
      <c r="G27" s="589"/>
      <c r="H27" s="256">
        <v>523</v>
      </c>
      <c r="I27" s="256">
        <f t="shared" si="1"/>
        <v>523</v>
      </c>
      <c r="L27" s="362"/>
    </row>
    <row r="28" spans="1:12" ht="15.75">
      <c r="A28" s="451"/>
      <c r="B28" s="306" t="s">
        <v>633</v>
      </c>
      <c r="C28" s="323" t="s">
        <v>663</v>
      </c>
      <c r="D28" s="329" t="s">
        <v>657</v>
      </c>
      <c r="E28" s="293">
        <v>5.6</v>
      </c>
      <c r="F28" s="293">
        <v>6.3</v>
      </c>
      <c r="G28" s="589"/>
      <c r="H28" s="256">
        <v>593</v>
      </c>
      <c r="I28" s="256">
        <f t="shared" si="1"/>
        <v>593</v>
      </c>
      <c r="L28" s="362"/>
    </row>
    <row r="29" spans="1:12" ht="15.75">
      <c r="A29" s="451"/>
      <c r="B29" s="306" t="s">
        <v>634</v>
      </c>
      <c r="C29" s="323" t="s">
        <v>663</v>
      </c>
      <c r="D29" s="329" t="s">
        <v>657</v>
      </c>
      <c r="E29" s="293">
        <v>7.1</v>
      </c>
      <c r="F29" s="293">
        <v>8</v>
      </c>
      <c r="G29" s="590"/>
      <c r="H29" s="256">
        <v>708</v>
      </c>
      <c r="I29" s="256">
        <f t="shared" si="1"/>
        <v>708</v>
      </c>
      <c r="L29" s="362"/>
    </row>
    <row r="30" spans="1:12" ht="33.75" customHeight="1">
      <c r="A30" s="597" t="s">
        <v>99</v>
      </c>
      <c r="B30" s="593"/>
      <c r="C30" s="324"/>
      <c r="D30" s="324"/>
      <c r="E30" s="296"/>
      <c r="F30" s="289"/>
      <c r="G30" s="290"/>
      <c r="H30" s="291"/>
      <c r="I30" s="291"/>
    </row>
    <row r="31" spans="1:12" ht="15.75">
      <c r="A31" s="451"/>
      <c r="B31" s="306" t="s">
        <v>635</v>
      </c>
      <c r="C31" s="329" t="s">
        <v>657</v>
      </c>
      <c r="D31" s="329" t="s">
        <v>678</v>
      </c>
      <c r="E31" s="293">
        <v>2.2000000000000002</v>
      </c>
      <c r="F31" s="293">
        <v>2.5</v>
      </c>
      <c r="G31" s="588" t="s">
        <v>88</v>
      </c>
      <c r="H31" s="256">
        <v>661</v>
      </c>
      <c r="I31" s="256">
        <f>ROUND(H31*(1-$I$9),0)</f>
        <v>661</v>
      </c>
    </row>
    <row r="32" spans="1:12" ht="15.75">
      <c r="A32" s="451"/>
      <c r="B32" s="306" t="s">
        <v>636</v>
      </c>
      <c r="C32" s="329" t="s">
        <v>657</v>
      </c>
      <c r="D32" s="329" t="s">
        <v>678</v>
      </c>
      <c r="E32" s="293">
        <v>2.8</v>
      </c>
      <c r="F32" s="293">
        <v>3.2</v>
      </c>
      <c r="G32" s="589"/>
      <c r="H32" s="256">
        <v>693</v>
      </c>
      <c r="I32" s="256">
        <f t="shared" ref="I32:I75" si="2">ROUND(H32*(1-$I$9),0)</f>
        <v>693</v>
      </c>
    </row>
    <row r="33" spans="1:9" ht="15.75">
      <c r="A33" s="451"/>
      <c r="B33" s="306" t="s">
        <v>637</v>
      </c>
      <c r="C33" s="329" t="s">
        <v>657</v>
      </c>
      <c r="D33" s="329" t="s">
        <v>678</v>
      </c>
      <c r="E33" s="293">
        <v>3.6</v>
      </c>
      <c r="F33" s="293">
        <v>4</v>
      </c>
      <c r="G33" s="589"/>
      <c r="H33" s="256">
        <v>743</v>
      </c>
      <c r="I33" s="256">
        <f t="shared" si="2"/>
        <v>743</v>
      </c>
    </row>
    <row r="34" spans="1:9" ht="15.75">
      <c r="A34" s="451"/>
      <c r="B34" s="306" t="s">
        <v>638</v>
      </c>
      <c r="C34" s="329" t="s">
        <v>657</v>
      </c>
      <c r="D34" s="329" t="s">
        <v>678</v>
      </c>
      <c r="E34" s="293">
        <v>5.6</v>
      </c>
      <c r="F34" s="293">
        <v>6.3</v>
      </c>
      <c r="G34" s="589"/>
      <c r="H34" s="360">
        <v>841</v>
      </c>
      <c r="I34" s="256">
        <f t="shared" si="2"/>
        <v>841</v>
      </c>
    </row>
    <row r="35" spans="1:9" ht="15.75">
      <c r="A35" s="451"/>
      <c r="B35" s="306" t="s">
        <v>639</v>
      </c>
      <c r="C35" s="329" t="s">
        <v>657</v>
      </c>
      <c r="D35" s="329" t="s">
        <v>678</v>
      </c>
      <c r="E35" s="293">
        <v>7.1</v>
      </c>
      <c r="F35" s="293">
        <v>8</v>
      </c>
      <c r="G35" s="589"/>
      <c r="H35" s="256">
        <v>905</v>
      </c>
      <c r="I35" s="256">
        <f t="shared" si="2"/>
        <v>905</v>
      </c>
    </row>
    <row r="36" spans="1:9" ht="15.75">
      <c r="A36" s="451"/>
      <c r="B36" s="306" t="s">
        <v>654</v>
      </c>
      <c r="C36" s="329" t="s">
        <v>657</v>
      </c>
      <c r="D36" s="329" t="s">
        <v>678</v>
      </c>
      <c r="E36" s="293">
        <v>9</v>
      </c>
      <c r="F36" s="293">
        <v>10</v>
      </c>
      <c r="G36" s="589"/>
      <c r="H36" s="256">
        <v>1058</v>
      </c>
      <c r="I36" s="256">
        <f t="shared" si="2"/>
        <v>1058</v>
      </c>
    </row>
    <row r="37" spans="1:9" ht="15.75">
      <c r="A37" s="451"/>
      <c r="B37" s="306" t="s">
        <v>655</v>
      </c>
      <c r="C37" s="329" t="s">
        <v>657</v>
      </c>
      <c r="D37" s="329" t="s">
        <v>678</v>
      </c>
      <c r="E37" s="293">
        <v>11.2</v>
      </c>
      <c r="F37" s="293">
        <v>12.5</v>
      </c>
      <c r="G37" s="589"/>
      <c r="H37" s="256">
        <v>1149</v>
      </c>
      <c r="I37" s="256">
        <f t="shared" si="2"/>
        <v>1149</v>
      </c>
    </row>
    <row r="38" spans="1:9" ht="15.75">
      <c r="A38" s="451"/>
      <c r="B38" s="306" t="s">
        <v>656</v>
      </c>
      <c r="C38" s="329" t="s">
        <v>657</v>
      </c>
      <c r="D38" s="329" t="s">
        <v>678</v>
      </c>
      <c r="E38" s="293">
        <v>14</v>
      </c>
      <c r="F38" s="293">
        <v>16</v>
      </c>
      <c r="G38" s="590"/>
      <c r="H38" s="256">
        <v>1226</v>
      </c>
      <c r="I38" s="256">
        <f t="shared" si="2"/>
        <v>1226</v>
      </c>
    </row>
    <row r="39" spans="1:9" ht="39" customHeight="1">
      <c r="A39" s="597" t="s">
        <v>114</v>
      </c>
      <c r="B39" s="593"/>
      <c r="C39" s="593"/>
      <c r="D39" s="593"/>
      <c r="E39" s="593"/>
      <c r="F39" s="289"/>
      <c r="G39" s="290"/>
      <c r="H39" s="291"/>
      <c r="I39" s="291"/>
    </row>
    <row r="40" spans="1:9" ht="15.75">
      <c r="A40" s="451"/>
      <c r="B40" s="295" t="s">
        <v>640</v>
      </c>
      <c r="C40" s="318" t="s">
        <v>663</v>
      </c>
      <c r="D40" s="329" t="s">
        <v>657</v>
      </c>
      <c r="E40" s="293">
        <v>2.2000000000000002</v>
      </c>
      <c r="F40" s="293">
        <v>2.5</v>
      </c>
      <c r="G40" s="588" t="s">
        <v>88</v>
      </c>
      <c r="H40" s="256">
        <v>718</v>
      </c>
      <c r="I40" s="256">
        <f t="shared" si="2"/>
        <v>718</v>
      </c>
    </row>
    <row r="41" spans="1:9" ht="15.75">
      <c r="A41" s="451"/>
      <c r="B41" s="295" t="s">
        <v>641</v>
      </c>
      <c r="C41" s="318" t="s">
        <v>663</v>
      </c>
      <c r="D41" s="329" t="s">
        <v>657</v>
      </c>
      <c r="E41" s="293">
        <v>2.8</v>
      </c>
      <c r="F41" s="293">
        <v>3.2</v>
      </c>
      <c r="G41" s="589"/>
      <c r="H41" s="256">
        <v>736</v>
      </c>
      <c r="I41" s="256">
        <f t="shared" si="2"/>
        <v>736</v>
      </c>
    </row>
    <row r="42" spans="1:9" ht="15.75">
      <c r="A42" s="451"/>
      <c r="B42" s="295" t="s">
        <v>642</v>
      </c>
      <c r="C42" s="318" t="s">
        <v>663</v>
      </c>
      <c r="D42" s="329" t="s">
        <v>657</v>
      </c>
      <c r="E42" s="293">
        <v>3.6</v>
      </c>
      <c r="F42" s="293">
        <v>4</v>
      </c>
      <c r="G42" s="589"/>
      <c r="H42" s="256">
        <v>748</v>
      </c>
      <c r="I42" s="256">
        <f t="shared" si="2"/>
        <v>748</v>
      </c>
    </row>
    <row r="43" spans="1:9" ht="27.75" customHeight="1">
      <c r="A43" s="451"/>
      <c r="B43" s="295" t="s">
        <v>643</v>
      </c>
      <c r="C43" s="318" t="s">
        <v>663</v>
      </c>
      <c r="D43" s="329" t="s">
        <v>657</v>
      </c>
      <c r="E43" s="293">
        <v>4.5</v>
      </c>
      <c r="F43" s="293">
        <v>5</v>
      </c>
      <c r="G43" s="589"/>
      <c r="H43" s="256">
        <v>762</v>
      </c>
      <c r="I43" s="256">
        <f t="shared" si="2"/>
        <v>762</v>
      </c>
    </row>
    <row r="44" spans="1:9" ht="15.75">
      <c r="A44" s="451"/>
      <c r="B44" s="295" t="s">
        <v>651</v>
      </c>
      <c r="C44" s="318" t="s">
        <v>663</v>
      </c>
      <c r="D44" s="329" t="s">
        <v>657</v>
      </c>
      <c r="E44" s="293">
        <v>5.6</v>
      </c>
      <c r="F44" s="293">
        <v>6.3</v>
      </c>
      <c r="G44" s="589"/>
      <c r="H44" s="256">
        <v>982</v>
      </c>
      <c r="I44" s="256">
        <f t="shared" si="2"/>
        <v>982</v>
      </c>
    </row>
    <row r="45" spans="1:9" ht="15.75">
      <c r="A45" s="451"/>
      <c r="B45" s="295" t="s">
        <v>644</v>
      </c>
      <c r="C45" s="318" t="s">
        <v>663</v>
      </c>
      <c r="D45" s="329" t="s">
        <v>657</v>
      </c>
      <c r="E45" s="293">
        <v>7.1</v>
      </c>
      <c r="F45" s="293">
        <v>8</v>
      </c>
      <c r="G45" s="589"/>
      <c r="H45" s="256">
        <v>1009</v>
      </c>
      <c r="I45" s="256">
        <f t="shared" si="2"/>
        <v>1009</v>
      </c>
    </row>
    <row r="46" spans="1:9" ht="15.75">
      <c r="A46" s="451"/>
      <c r="B46" s="295" t="s">
        <v>645</v>
      </c>
      <c r="C46" s="318" t="s">
        <v>663</v>
      </c>
      <c r="D46" s="329" t="s">
        <v>657</v>
      </c>
      <c r="E46" s="293">
        <v>9</v>
      </c>
      <c r="F46" s="293">
        <v>10</v>
      </c>
      <c r="G46" s="589"/>
      <c r="H46" s="256">
        <v>1124</v>
      </c>
      <c r="I46" s="256">
        <f t="shared" si="2"/>
        <v>1124</v>
      </c>
    </row>
    <row r="47" spans="1:9" ht="15.75">
      <c r="A47" s="451"/>
      <c r="B47" s="295" t="s">
        <v>646</v>
      </c>
      <c r="C47" s="318" t="s">
        <v>663</v>
      </c>
      <c r="D47" s="329" t="s">
        <v>657</v>
      </c>
      <c r="E47" s="293">
        <v>11.2</v>
      </c>
      <c r="F47" s="293">
        <v>12.5</v>
      </c>
      <c r="G47" s="589"/>
      <c r="H47" s="256">
        <v>1162</v>
      </c>
      <c r="I47" s="256">
        <f t="shared" si="2"/>
        <v>1162</v>
      </c>
    </row>
    <row r="48" spans="1:9" ht="32.25" customHeight="1">
      <c r="A48" s="451"/>
      <c r="B48" s="295" t="s">
        <v>647</v>
      </c>
      <c r="C48" s="318" t="s">
        <v>663</v>
      </c>
      <c r="D48" s="329" t="s">
        <v>657</v>
      </c>
      <c r="E48" s="293">
        <v>14</v>
      </c>
      <c r="F48" s="293">
        <v>15</v>
      </c>
      <c r="G48" s="590"/>
      <c r="H48" s="256">
        <v>1214</v>
      </c>
      <c r="I48" s="256">
        <f t="shared" si="2"/>
        <v>1214</v>
      </c>
    </row>
    <row r="49" spans="1:9" ht="28.5" customHeight="1">
      <c r="A49" s="597" t="s">
        <v>124</v>
      </c>
      <c r="B49" s="593"/>
      <c r="C49" s="593"/>
      <c r="D49" s="593"/>
      <c r="E49" s="593"/>
      <c r="F49" s="289"/>
      <c r="G49" s="290"/>
      <c r="H49" s="291"/>
      <c r="I49" s="291"/>
    </row>
    <row r="50" spans="1:9" ht="15.75">
      <c r="A50" s="451"/>
      <c r="B50" s="306" t="s">
        <v>648</v>
      </c>
      <c r="C50" s="329" t="s">
        <v>663</v>
      </c>
      <c r="D50" s="329" t="s">
        <v>657</v>
      </c>
      <c r="E50" s="293">
        <v>5</v>
      </c>
      <c r="F50" s="293">
        <v>5.8</v>
      </c>
      <c r="G50" s="297" t="s">
        <v>51</v>
      </c>
      <c r="H50" s="256">
        <v>932</v>
      </c>
      <c r="I50" s="256">
        <f t="shared" si="2"/>
        <v>932</v>
      </c>
    </row>
    <row r="51" spans="1:9" ht="15.75">
      <c r="A51" s="451"/>
      <c r="B51" s="306" t="s">
        <v>649</v>
      </c>
      <c r="C51" s="329" t="s">
        <v>663</v>
      </c>
      <c r="D51" s="329" t="s">
        <v>657</v>
      </c>
      <c r="E51" s="293">
        <v>7.1</v>
      </c>
      <c r="F51" s="293">
        <v>8</v>
      </c>
      <c r="G51" s="297" t="s">
        <v>51</v>
      </c>
      <c r="H51" s="256">
        <v>1181</v>
      </c>
      <c r="I51" s="256">
        <f t="shared" si="2"/>
        <v>1181</v>
      </c>
    </row>
    <row r="52" spans="1:9" ht="15.75">
      <c r="A52" s="451"/>
      <c r="B52" s="306" t="s">
        <v>652</v>
      </c>
      <c r="C52" s="329" t="s">
        <v>663</v>
      </c>
      <c r="D52" s="329" t="s">
        <v>657</v>
      </c>
      <c r="E52" s="293">
        <v>9</v>
      </c>
      <c r="F52" s="293">
        <v>11.2</v>
      </c>
      <c r="G52" s="297" t="s">
        <v>51</v>
      </c>
      <c r="H52" s="256">
        <v>1266</v>
      </c>
      <c r="I52" s="256">
        <f t="shared" si="2"/>
        <v>1266</v>
      </c>
    </row>
    <row r="53" spans="1:9" ht="15.75">
      <c r="A53" s="451"/>
      <c r="B53" s="306" t="s">
        <v>653</v>
      </c>
      <c r="C53" s="329" t="s">
        <v>663</v>
      </c>
      <c r="D53" s="329" t="s">
        <v>657</v>
      </c>
      <c r="E53" s="293">
        <v>11.2</v>
      </c>
      <c r="F53" s="293">
        <v>12.5</v>
      </c>
      <c r="G53" s="297" t="s">
        <v>51</v>
      </c>
      <c r="H53" s="256">
        <v>1322</v>
      </c>
      <c r="I53" s="256">
        <f t="shared" si="2"/>
        <v>1322</v>
      </c>
    </row>
    <row r="54" spans="1:9" ht="15.75">
      <c r="A54" s="451"/>
      <c r="B54" s="306" t="s">
        <v>650</v>
      </c>
      <c r="C54" s="329" t="s">
        <v>663</v>
      </c>
      <c r="D54" s="329" t="s">
        <v>657</v>
      </c>
      <c r="E54" s="293">
        <v>14</v>
      </c>
      <c r="F54" s="293">
        <v>16</v>
      </c>
      <c r="G54" s="297" t="s">
        <v>51</v>
      </c>
      <c r="H54" s="256">
        <v>1457</v>
      </c>
      <c r="I54" s="256">
        <f t="shared" si="2"/>
        <v>1457</v>
      </c>
    </row>
    <row r="55" spans="1:9" ht="18">
      <c r="A55" s="597" t="s">
        <v>131</v>
      </c>
      <c r="B55" s="593"/>
      <c r="C55" s="324"/>
      <c r="D55" s="324"/>
      <c r="E55" s="289"/>
      <c r="F55" s="289"/>
      <c r="G55" s="290"/>
      <c r="H55" s="291"/>
      <c r="I55" s="291"/>
    </row>
    <row r="56" spans="1:9" ht="12.75" customHeight="1">
      <c r="B56" s="295" t="s">
        <v>133</v>
      </c>
      <c r="C56" s="327"/>
      <c r="D56" s="327"/>
      <c r="E56" s="594" t="s">
        <v>134</v>
      </c>
      <c r="F56" s="595"/>
      <c r="G56" s="596"/>
      <c r="H56" s="256">
        <v>82</v>
      </c>
      <c r="I56" s="256">
        <f t="shared" si="2"/>
        <v>82</v>
      </c>
    </row>
    <row r="57" spans="1:9" ht="15.75">
      <c r="A57" s="451"/>
      <c r="B57" s="295" t="s">
        <v>136</v>
      </c>
      <c r="C57" s="327"/>
      <c r="D57" s="327"/>
      <c r="E57" s="594" t="s">
        <v>137</v>
      </c>
      <c r="F57" s="595"/>
      <c r="G57" s="596" t="s">
        <v>51</v>
      </c>
      <c r="H57" s="256">
        <v>89</v>
      </c>
      <c r="I57" s="256">
        <f t="shared" si="2"/>
        <v>89</v>
      </c>
    </row>
    <row r="58" spans="1:9" ht="15.75">
      <c r="A58" s="451"/>
      <c r="B58" s="295" t="s">
        <v>139</v>
      </c>
      <c r="C58" s="327"/>
      <c r="D58" s="327"/>
      <c r="E58" s="594" t="s">
        <v>140</v>
      </c>
      <c r="F58" s="595"/>
      <c r="G58" s="596" t="s">
        <v>51</v>
      </c>
      <c r="H58" s="256">
        <v>136</v>
      </c>
      <c r="I58" s="256">
        <f t="shared" si="2"/>
        <v>136</v>
      </c>
    </row>
    <row r="59" spans="1:9" ht="15.75">
      <c r="A59" s="451"/>
      <c r="B59" s="295" t="s">
        <v>142</v>
      </c>
      <c r="C59" s="327"/>
      <c r="D59" s="327"/>
      <c r="E59" s="594" t="s">
        <v>143</v>
      </c>
      <c r="F59" s="595"/>
      <c r="G59" s="596" t="s">
        <v>51</v>
      </c>
      <c r="H59" s="256">
        <v>235</v>
      </c>
      <c r="I59" s="256">
        <f t="shared" si="2"/>
        <v>235</v>
      </c>
    </row>
    <row r="60" spans="1:9" ht="15.75">
      <c r="A60" s="451"/>
      <c r="B60" s="295" t="s">
        <v>145</v>
      </c>
      <c r="C60" s="327"/>
      <c r="D60" s="327"/>
      <c r="E60" s="594" t="s">
        <v>146</v>
      </c>
      <c r="F60" s="595"/>
      <c r="G60" s="596" t="s">
        <v>51</v>
      </c>
      <c r="H60" s="256">
        <v>415</v>
      </c>
      <c r="I60" s="256">
        <f t="shared" si="2"/>
        <v>415</v>
      </c>
    </row>
    <row r="61" spans="1:9" ht="56.25" customHeight="1">
      <c r="A61" s="452" t="s">
        <v>787</v>
      </c>
      <c r="B61" s="295" t="s">
        <v>148</v>
      </c>
      <c r="C61" s="327"/>
      <c r="D61" s="327"/>
      <c r="E61" s="594" t="s">
        <v>149</v>
      </c>
      <c r="F61" s="595"/>
      <c r="G61" s="596" t="s">
        <v>51</v>
      </c>
      <c r="H61" s="256">
        <v>493</v>
      </c>
      <c r="I61" s="256">
        <f t="shared" si="2"/>
        <v>493</v>
      </c>
    </row>
    <row r="62" spans="1:9" ht="18">
      <c r="A62" s="597" t="s">
        <v>150</v>
      </c>
      <c r="B62" s="593"/>
      <c r="C62" s="324"/>
      <c r="D62" s="324"/>
      <c r="E62" s="289"/>
      <c r="F62" s="289"/>
      <c r="G62" s="290"/>
      <c r="H62" s="291"/>
      <c r="I62" s="291"/>
    </row>
    <row r="63" spans="1:9" ht="18.75" customHeight="1">
      <c r="A63" s="451" t="s">
        <v>152</v>
      </c>
      <c r="B63" s="601" t="s">
        <v>657</v>
      </c>
      <c r="C63" s="328"/>
      <c r="D63" s="328"/>
      <c r="E63" s="602" t="s">
        <v>658</v>
      </c>
      <c r="F63" s="603"/>
      <c r="G63" s="604"/>
      <c r="H63" s="598">
        <v>79</v>
      </c>
      <c r="I63" s="598">
        <f t="shared" si="2"/>
        <v>79</v>
      </c>
    </row>
    <row r="64" spans="1:9" ht="27.75" customHeight="1">
      <c r="A64" s="451"/>
      <c r="B64" s="589"/>
      <c r="C64" s="319"/>
      <c r="D64" s="319"/>
      <c r="E64" s="605"/>
      <c r="F64" s="606"/>
      <c r="G64" s="607"/>
      <c r="H64" s="599"/>
      <c r="I64" s="599">
        <f t="shared" si="2"/>
        <v>0</v>
      </c>
    </row>
    <row r="65" spans="1:9" ht="31.5" customHeight="1">
      <c r="A65" s="451"/>
      <c r="B65" s="590"/>
      <c r="C65" s="320"/>
      <c r="D65" s="320"/>
      <c r="E65" s="608"/>
      <c r="F65" s="609"/>
      <c r="G65" s="610"/>
      <c r="H65" s="600"/>
      <c r="I65" s="600">
        <f t="shared" si="2"/>
        <v>0</v>
      </c>
    </row>
    <row r="66" spans="1:9" ht="16.5" customHeight="1">
      <c r="A66" s="451" t="s">
        <v>152</v>
      </c>
      <c r="B66" s="601" t="s">
        <v>659</v>
      </c>
      <c r="C66" s="328"/>
      <c r="D66" s="328"/>
      <c r="E66" s="602" t="s">
        <v>660</v>
      </c>
      <c r="F66" s="603"/>
      <c r="G66" s="604"/>
      <c r="H66" s="598">
        <v>52</v>
      </c>
      <c r="I66" s="598">
        <f t="shared" si="2"/>
        <v>52</v>
      </c>
    </row>
    <row r="67" spans="1:9" ht="32.25" customHeight="1">
      <c r="A67" s="451"/>
      <c r="B67" s="589"/>
      <c r="C67" s="319"/>
      <c r="D67" s="319"/>
      <c r="E67" s="605"/>
      <c r="F67" s="606"/>
      <c r="G67" s="607"/>
      <c r="H67" s="599"/>
      <c r="I67" s="599">
        <f t="shared" si="2"/>
        <v>0</v>
      </c>
    </row>
    <row r="68" spans="1:9" ht="16.5" customHeight="1">
      <c r="A68" s="451"/>
      <c r="B68" s="590"/>
      <c r="C68" s="320"/>
      <c r="D68" s="320"/>
      <c r="E68" s="608"/>
      <c r="F68" s="609"/>
      <c r="G68" s="610"/>
      <c r="H68" s="600"/>
      <c r="I68" s="600">
        <f t="shared" si="2"/>
        <v>0</v>
      </c>
    </row>
    <row r="69" spans="1:9" ht="16.5" customHeight="1">
      <c r="A69" s="451"/>
      <c r="B69" s="601" t="s">
        <v>661</v>
      </c>
      <c r="C69" s="328"/>
      <c r="D69" s="328"/>
      <c r="E69" s="602" t="s">
        <v>662</v>
      </c>
      <c r="F69" s="603"/>
      <c r="G69" s="604"/>
      <c r="H69" s="598">
        <v>258</v>
      </c>
      <c r="I69" s="598">
        <f t="shared" si="2"/>
        <v>258</v>
      </c>
    </row>
    <row r="70" spans="1:9" ht="16.5" customHeight="1">
      <c r="A70" s="451"/>
      <c r="B70" s="589"/>
      <c r="C70" s="319"/>
      <c r="D70" s="319"/>
      <c r="E70" s="605"/>
      <c r="F70" s="606"/>
      <c r="G70" s="607"/>
      <c r="H70" s="599"/>
      <c r="I70" s="599">
        <f t="shared" si="2"/>
        <v>0</v>
      </c>
    </row>
    <row r="71" spans="1:9" ht="16.5" customHeight="1">
      <c r="A71" s="451"/>
      <c r="B71" s="590"/>
      <c r="C71" s="320"/>
      <c r="D71" s="320"/>
      <c r="E71" s="608"/>
      <c r="F71" s="609"/>
      <c r="G71" s="610"/>
      <c r="H71" s="600"/>
      <c r="I71" s="600">
        <f t="shared" si="2"/>
        <v>0</v>
      </c>
    </row>
    <row r="72" spans="1:9" ht="16.5" customHeight="1">
      <c r="A72" s="451"/>
      <c r="B72" s="591" t="s">
        <v>663</v>
      </c>
      <c r="C72" s="328"/>
      <c r="D72" s="328"/>
      <c r="E72" s="602" t="s">
        <v>679</v>
      </c>
      <c r="F72" s="603"/>
      <c r="G72" s="604"/>
      <c r="H72" s="614">
        <v>17</v>
      </c>
      <c r="I72" s="598">
        <f t="shared" si="2"/>
        <v>17</v>
      </c>
    </row>
    <row r="73" spans="1:9" ht="16.5" customHeight="1">
      <c r="A73" s="451"/>
      <c r="B73" s="591"/>
      <c r="C73" s="319"/>
      <c r="D73" s="319"/>
      <c r="E73" s="605"/>
      <c r="F73" s="606"/>
      <c r="G73" s="607"/>
      <c r="H73" s="614"/>
      <c r="I73" s="599">
        <f t="shared" si="2"/>
        <v>0</v>
      </c>
    </row>
    <row r="74" spans="1:9" ht="29.25" customHeight="1">
      <c r="A74" s="451"/>
      <c r="B74" s="591"/>
      <c r="C74" s="320"/>
      <c r="D74" s="320"/>
      <c r="E74" s="608"/>
      <c r="F74" s="609"/>
      <c r="G74" s="610"/>
      <c r="H74" s="614"/>
      <c r="I74" s="600">
        <f t="shared" si="2"/>
        <v>0</v>
      </c>
    </row>
    <row r="75" spans="1:9" ht="33.75" customHeight="1">
      <c r="A75" s="330"/>
      <c r="B75" s="331" t="s">
        <v>680</v>
      </c>
      <c r="C75" s="330"/>
      <c r="D75" s="330"/>
      <c r="E75" s="611" t="s">
        <v>681</v>
      </c>
      <c r="F75" s="612"/>
      <c r="G75" s="613"/>
      <c r="H75" s="317">
        <v>73</v>
      </c>
      <c r="I75" s="317">
        <f t="shared" si="2"/>
        <v>73</v>
      </c>
    </row>
    <row r="76" spans="1:9">
      <c r="A76" s="299" t="s">
        <v>30</v>
      </c>
      <c r="B76" s="300"/>
      <c r="C76" s="300"/>
      <c r="D76" s="300"/>
      <c r="E76" s="300"/>
      <c r="F76" s="301"/>
      <c r="G76" s="301"/>
      <c r="H76" s="332"/>
      <c r="I76" s="332"/>
    </row>
    <row r="77" spans="1:9">
      <c r="A77" s="299"/>
      <c r="B77" s="299"/>
      <c r="C77" s="299"/>
      <c r="D77" s="299"/>
      <c r="E77" s="299"/>
      <c r="F77" s="299"/>
      <c r="G77" s="301"/>
      <c r="H77" s="333"/>
      <c r="I77" s="333"/>
    </row>
    <row r="78" spans="1:9">
      <c r="A78" s="302" t="s">
        <v>31</v>
      </c>
      <c r="B78" s="300"/>
      <c r="C78" s="300"/>
      <c r="D78" s="300"/>
      <c r="E78" s="300"/>
      <c r="F78" s="301"/>
      <c r="G78" s="301"/>
      <c r="H78" s="301"/>
      <c r="I78" s="301"/>
    </row>
    <row r="79" spans="1:9">
      <c r="A79" s="129"/>
      <c r="B79" s="303"/>
      <c r="C79" s="303"/>
      <c r="D79" s="303"/>
      <c r="E79" s="303"/>
      <c r="F79" s="303"/>
      <c r="G79" s="303"/>
      <c r="H79" s="298"/>
      <c r="I79" s="298"/>
    </row>
    <row r="80" spans="1:9">
      <c r="A80" s="129"/>
      <c r="B80" s="303"/>
      <c r="C80" s="303"/>
      <c r="D80" s="303"/>
      <c r="E80" s="303"/>
      <c r="F80" s="303"/>
      <c r="G80" s="303"/>
      <c r="H80" s="298"/>
      <c r="I80" s="298"/>
    </row>
    <row r="81" spans="1:9">
      <c r="A81" s="129"/>
      <c r="B81" s="129"/>
      <c r="C81" s="129"/>
      <c r="D81" s="129"/>
      <c r="E81" s="129"/>
      <c r="F81" s="129"/>
      <c r="G81" s="129"/>
      <c r="H81" s="298"/>
      <c r="I81" s="298"/>
    </row>
    <row r="82" spans="1:9">
      <c r="A82" s="129" t="s">
        <v>32</v>
      </c>
      <c r="B82" s="129"/>
      <c r="C82" s="129"/>
      <c r="D82" s="129"/>
      <c r="E82" s="129"/>
      <c r="F82" s="129"/>
      <c r="G82" s="129"/>
      <c r="H82" s="298"/>
      <c r="I82" s="298"/>
    </row>
    <row r="83" spans="1:9">
      <c r="A83" s="129" t="s">
        <v>33</v>
      </c>
      <c r="B83" s="129"/>
      <c r="C83" s="129"/>
      <c r="D83" s="129"/>
      <c r="E83" s="129"/>
      <c r="F83" s="129"/>
      <c r="G83" s="129"/>
      <c r="H83" s="298"/>
      <c r="I83" s="298"/>
    </row>
    <row r="84" spans="1:9">
      <c r="A84" s="304"/>
      <c r="B84" s="304"/>
      <c r="C84" s="304"/>
      <c r="D84" s="304"/>
      <c r="E84" s="304"/>
      <c r="F84" s="304"/>
      <c r="G84" s="304"/>
      <c r="H84" s="304"/>
      <c r="I84" s="304"/>
    </row>
    <row r="85" spans="1:9">
      <c r="A85" s="304"/>
      <c r="B85" s="304"/>
      <c r="C85" s="304"/>
      <c r="D85" s="304"/>
      <c r="E85" s="304"/>
      <c r="F85" s="304"/>
      <c r="G85" s="304"/>
      <c r="H85" s="304"/>
      <c r="I85" s="304"/>
    </row>
    <row r="86" spans="1:9">
      <c r="A86" s="304"/>
      <c r="B86" s="304"/>
      <c r="C86" s="304"/>
      <c r="D86" s="304"/>
      <c r="E86" s="304"/>
      <c r="F86" s="304"/>
      <c r="G86" s="304"/>
      <c r="H86" s="304"/>
      <c r="I86" s="304"/>
    </row>
    <row r="87" spans="1:9">
      <c r="A87" s="304"/>
      <c r="B87" s="304"/>
      <c r="C87" s="304"/>
      <c r="D87" s="304"/>
      <c r="E87" s="304"/>
      <c r="F87" s="304"/>
      <c r="G87" s="304"/>
      <c r="H87" s="304"/>
      <c r="I87" s="304"/>
    </row>
    <row r="88" spans="1:9">
      <c r="A88" s="304"/>
      <c r="B88" s="304"/>
      <c r="C88" s="304"/>
      <c r="D88" s="304"/>
      <c r="E88" s="304"/>
      <c r="F88" s="304"/>
      <c r="G88" s="304"/>
      <c r="H88" s="304"/>
      <c r="I88" s="304"/>
    </row>
    <row r="89" spans="1:9">
      <c r="A89" s="304"/>
      <c r="B89" s="304"/>
      <c r="C89" s="304"/>
      <c r="D89" s="304"/>
      <c r="E89" s="304"/>
      <c r="F89" s="304"/>
      <c r="G89" s="304"/>
      <c r="H89" s="304"/>
      <c r="I89" s="304"/>
    </row>
    <row r="90" spans="1:9">
      <c r="A90" s="304"/>
      <c r="B90" s="304"/>
      <c r="C90" s="304"/>
      <c r="D90" s="304"/>
      <c r="E90" s="304"/>
      <c r="F90" s="304"/>
      <c r="G90" s="304"/>
      <c r="H90" s="304"/>
      <c r="I90" s="304"/>
    </row>
    <row r="91" spans="1:9">
      <c r="A91" s="304"/>
      <c r="B91" s="304"/>
      <c r="C91" s="304"/>
      <c r="D91" s="304"/>
      <c r="E91" s="304"/>
      <c r="F91" s="304"/>
      <c r="G91" s="304"/>
      <c r="H91" s="304"/>
      <c r="I91" s="304"/>
    </row>
    <row r="92" spans="1:9">
      <c r="A92" s="304"/>
      <c r="B92" s="304"/>
      <c r="C92" s="304"/>
      <c r="D92" s="304"/>
      <c r="E92" s="304"/>
      <c r="F92" s="304"/>
      <c r="G92" s="304"/>
      <c r="H92" s="304"/>
      <c r="I92" s="304"/>
    </row>
    <row r="93" spans="1:9">
      <c r="A93" s="304"/>
      <c r="B93" s="304"/>
      <c r="C93" s="304"/>
      <c r="D93" s="304"/>
      <c r="E93" s="304"/>
      <c r="F93" s="304"/>
      <c r="G93" s="304"/>
      <c r="H93" s="304"/>
      <c r="I93" s="304"/>
    </row>
    <row r="94" spans="1:9">
      <c r="A94" s="304"/>
      <c r="B94" s="304"/>
      <c r="C94" s="304"/>
      <c r="D94" s="304"/>
      <c r="E94" s="304"/>
      <c r="F94" s="304"/>
      <c r="G94" s="304"/>
      <c r="H94" s="304"/>
      <c r="I94" s="304"/>
    </row>
    <row r="95" spans="1:9">
      <c r="A95" s="304"/>
      <c r="B95" s="304"/>
      <c r="C95" s="304"/>
      <c r="D95" s="304"/>
      <c r="E95" s="304"/>
      <c r="F95" s="304"/>
      <c r="G95" s="304"/>
      <c r="H95" s="304"/>
      <c r="I95" s="304"/>
    </row>
  </sheetData>
  <sheetProtection sheet="1" objects="1" scenarios="1"/>
  <mergeCells count="42">
    <mergeCell ref="E75:G75"/>
    <mergeCell ref="H69:H71"/>
    <mergeCell ref="I69:I71"/>
    <mergeCell ref="I72:I74"/>
    <mergeCell ref="B72:B74"/>
    <mergeCell ref="H72:H74"/>
    <mergeCell ref="E72:G74"/>
    <mergeCell ref="E69:G71"/>
    <mergeCell ref="B69:B71"/>
    <mergeCell ref="H63:H65"/>
    <mergeCell ref="I63:I65"/>
    <mergeCell ref="H66:H68"/>
    <mergeCell ref="I66:I68"/>
    <mergeCell ref="A62:B62"/>
    <mergeCell ref="B63:B65"/>
    <mergeCell ref="E63:G65"/>
    <mergeCell ref="B66:B68"/>
    <mergeCell ref="E66:G68"/>
    <mergeCell ref="E61:G61"/>
    <mergeCell ref="A55:B55"/>
    <mergeCell ref="A30:B30"/>
    <mergeCell ref="G31:G38"/>
    <mergeCell ref="G40:G48"/>
    <mergeCell ref="A49:E49"/>
    <mergeCell ref="A39:E39"/>
    <mergeCell ref="E56:G56"/>
    <mergeCell ref="E57:G57"/>
    <mergeCell ref="E58:G58"/>
    <mergeCell ref="E59:G59"/>
    <mergeCell ref="E60:G60"/>
    <mergeCell ref="I11:I12"/>
    <mergeCell ref="A13:B13"/>
    <mergeCell ref="G24:G29"/>
    <mergeCell ref="G15:G22"/>
    <mergeCell ref="C11:D11"/>
    <mergeCell ref="A23:C23"/>
    <mergeCell ref="A9:E10"/>
    <mergeCell ref="G9:H9"/>
    <mergeCell ref="A11:B12"/>
    <mergeCell ref="E11:F11"/>
    <mergeCell ref="G11:G12"/>
    <mergeCell ref="H11:H12"/>
  </mergeCells>
  <pageMargins left="0.7" right="0.7" top="0.75" bottom="0.75" header="0.3" footer="0.3"/>
  <pageSetup paperSize="9" scale="4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pageSetUpPr fitToPage="1"/>
  </sheetPr>
  <dimension ref="A1:L52"/>
  <sheetViews>
    <sheetView view="pageBreakPreview" zoomScale="80" zoomScaleNormal="70" zoomScaleSheetLayoutView="80" workbookViewId="0">
      <selection activeCell="C15" sqref="C15"/>
    </sheetView>
  </sheetViews>
  <sheetFormatPr defaultRowHeight="12.75"/>
  <cols>
    <col min="1" max="1" width="25.5703125" customWidth="1"/>
    <col min="2" max="2" width="14.28515625" bestFit="1" customWidth="1"/>
    <col min="3" max="6" width="12.140625" customWidth="1"/>
    <col min="7" max="7" width="24.28515625" customWidth="1"/>
    <col min="8" max="8" width="22.28515625" customWidth="1"/>
    <col min="9" max="9" width="14.85546875" customWidth="1"/>
    <col min="10" max="10" width="19.28515625" customWidth="1"/>
    <col min="11" max="12" width="14.28515625" customWidth="1"/>
  </cols>
  <sheetData>
    <row r="1" spans="1:12" ht="15">
      <c r="A1" s="99"/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</row>
    <row r="2" spans="1:12" ht="15">
      <c r="A2" s="99"/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</row>
    <row r="3" spans="1:12" ht="15">
      <c r="A3" s="99"/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</row>
    <row r="4" spans="1:12" ht="15">
      <c r="A4" s="99"/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</row>
    <row r="5" spans="1:12" ht="15">
      <c r="A5" s="99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</row>
    <row r="6" spans="1:12" ht="15">
      <c r="A6" s="99"/>
      <c r="B6" s="99"/>
      <c r="C6" s="99"/>
      <c r="D6" s="99"/>
      <c r="E6" s="99"/>
      <c r="F6" s="99"/>
      <c r="G6" s="99"/>
      <c r="H6" s="99"/>
      <c r="I6" s="99"/>
      <c r="J6" s="99"/>
      <c r="K6" s="99"/>
      <c r="L6" s="99"/>
    </row>
    <row r="7" spans="1:12" ht="15">
      <c r="A7" s="99"/>
      <c r="B7" s="99"/>
      <c r="C7" s="99"/>
      <c r="D7" s="99"/>
      <c r="E7" s="99"/>
      <c r="F7" s="99"/>
      <c r="G7" s="99"/>
      <c r="H7" s="99"/>
      <c r="I7" s="99"/>
      <c r="J7" s="99"/>
      <c r="K7" s="99"/>
      <c r="L7" s="99"/>
    </row>
    <row r="8" spans="1:12" ht="15">
      <c r="A8" s="99"/>
      <c r="B8" s="99"/>
      <c r="C8" s="99"/>
      <c r="D8" s="99"/>
      <c r="E8" s="99"/>
      <c r="F8" s="99"/>
      <c r="G8" s="99"/>
      <c r="H8" s="99"/>
      <c r="I8" s="99"/>
      <c r="J8" s="99"/>
      <c r="K8" s="99"/>
      <c r="L8" s="99"/>
    </row>
    <row r="9" spans="1:12" ht="15">
      <c r="A9" s="99"/>
      <c r="B9" s="99"/>
      <c r="C9" s="99"/>
      <c r="D9" s="99"/>
      <c r="E9" s="99"/>
      <c r="F9" s="99"/>
      <c r="G9" s="99"/>
      <c r="H9" s="99"/>
      <c r="I9" s="99"/>
      <c r="J9" s="99"/>
      <c r="K9" s="99"/>
      <c r="L9" s="99"/>
    </row>
    <row r="10" spans="1:12" ht="15">
      <c r="A10" s="99"/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</row>
    <row r="11" spans="1:12" ht="15">
      <c r="A11" s="310" t="s">
        <v>727</v>
      </c>
      <c r="B11" s="99"/>
      <c r="C11" s="99"/>
      <c r="D11" s="99"/>
      <c r="E11" s="99"/>
      <c r="F11" s="99"/>
      <c r="G11" s="99"/>
      <c r="H11" s="99"/>
      <c r="I11" s="99"/>
      <c r="J11" s="618" t="s">
        <v>189</v>
      </c>
      <c r="K11" s="619"/>
      <c r="L11" s="100">
        <v>0</v>
      </c>
    </row>
    <row r="12" spans="1:12" ht="15">
      <c r="A12" s="99" t="s">
        <v>264</v>
      </c>
      <c r="B12" s="99"/>
      <c r="C12" s="99"/>
      <c r="D12" s="99"/>
      <c r="E12" s="99"/>
      <c r="F12" s="99"/>
      <c r="G12" s="99"/>
      <c r="H12" s="99"/>
      <c r="I12" s="99"/>
      <c r="J12" s="99"/>
      <c r="K12" s="99"/>
      <c r="L12" s="99"/>
    </row>
    <row r="13" spans="1:12" ht="15">
      <c r="A13" s="99" t="s">
        <v>265</v>
      </c>
      <c r="B13" s="99"/>
      <c r="C13" s="99"/>
      <c r="D13" s="99"/>
      <c r="E13" s="99"/>
      <c r="F13" s="99"/>
      <c r="G13" s="99"/>
      <c r="H13" s="99"/>
      <c r="I13" s="99"/>
      <c r="J13" s="99"/>
      <c r="K13" s="99"/>
      <c r="L13" s="99"/>
    </row>
    <row r="14" spans="1:12" ht="15.75" customHeight="1">
      <c r="A14" s="578" t="s">
        <v>1</v>
      </c>
      <c r="B14" s="579"/>
      <c r="C14" s="618" t="s">
        <v>2</v>
      </c>
      <c r="D14" s="619"/>
      <c r="E14" s="618" t="s">
        <v>266</v>
      </c>
      <c r="F14" s="619"/>
      <c r="G14" s="620" t="s">
        <v>34</v>
      </c>
      <c r="H14" s="620" t="s">
        <v>267</v>
      </c>
      <c r="I14" s="620" t="s">
        <v>5</v>
      </c>
      <c r="J14" s="620" t="s">
        <v>268</v>
      </c>
      <c r="K14" s="620" t="s">
        <v>6</v>
      </c>
      <c r="L14" s="620" t="s">
        <v>187</v>
      </c>
    </row>
    <row r="15" spans="1:12" ht="30">
      <c r="A15" s="580"/>
      <c r="B15" s="581"/>
      <c r="C15" s="447" t="s">
        <v>269</v>
      </c>
      <c r="D15" s="447" t="s">
        <v>7</v>
      </c>
      <c r="E15" s="447" t="s">
        <v>270</v>
      </c>
      <c r="F15" s="447" t="s">
        <v>271</v>
      </c>
      <c r="G15" s="621"/>
      <c r="H15" s="621"/>
      <c r="I15" s="621"/>
      <c r="J15" s="621"/>
      <c r="K15" s="621"/>
      <c r="L15" s="621"/>
    </row>
    <row r="16" spans="1:12" ht="21" customHeight="1">
      <c r="A16" s="622" t="s">
        <v>272</v>
      </c>
      <c r="B16" s="623"/>
      <c r="C16" s="623"/>
      <c r="D16" s="623"/>
      <c r="E16" s="623"/>
      <c r="F16" s="101"/>
      <c r="G16" s="101"/>
      <c r="H16" s="102"/>
      <c r="I16" s="103"/>
      <c r="J16" s="103"/>
      <c r="K16" s="103"/>
      <c r="L16" s="104"/>
    </row>
    <row r="17" spans="1:12" ht="15.75">
      <c r="A17" s="420"/>
      <c r="B17" s="461" t="s">
        <v>273</v>
      </c>
      <c r="C17" s="106">
        <v>12.5</v>
      </c>
      <c r="D17" s="106">
        <v>12.5</v>
      </c>
      <c r="E17" s="107" t="s">
        <v>274</v>
      </c>
      <c r="F17" s="107" t="s">
        <v>275</v>
      </c>
      <c r="G17" s="107" t="s">
        <v>38</v>
      </c>
      <c r="H17" s="108" t="s">
        <v>276</v>
      </c>
      <c r="I17" s="109">
        <v>106</v>
      </c>
      <c r="J17" s="110" t="s">
        <v>277</v>
      </c>
      <c r="K17" s="111">
        <v>4990</v>
      </c>
      <c r="L17" s="111">
        <f>K17*(1-$L$11)</f>
        <v>4990</v>
      </c>
    </row>
    <row r="18" spans="1:12" ht="15.75">
      <c r="A18" s="423"/>
      <c r="B18" s="461" t="s">
        <v>278</v>
      </c>
      <c r="C18" s="106">
        <v>13.5</v>
      </c>
      <c r="D18" s="106">
        <v>13.5</v>
      </c>
      <c r="E18" s="107" t="s">
        <v>279</v>
      </c>
      <c r="F18" s="107" t="s">
        <v>280</v>
      </c>
      <c r="G18" s="107" t="s">
        <v>38</v>
      </c>
      <c r="H18" s="108" t="s">
        <v>276</v>
      </c>
      <c r="I18" s="109">
        <v>106</v>
      </c>
      <c r="J18" s="110" t="s">
        <v>277</v>
      </c>
      <c r="K18" s="111">
        <v>5483</v>
      </c>
      <c r="L18" s="111">
        <f t="shared" ref="L18:L29" si="0">K18*(1-$L$11)</f>
        <v>5483</v>
      </c>
    </row>
    <row r="19" spans="1:12" ht="15.75">
      <c r="A19" s="423"/>
      <c r="B19" s="461" t="s">
        <v>281</v>
      </c>
      <c r="C19" s="106">
        <v>14.5</v>
      </c>
      <c r="D19" s="106">
        <v>15.5</v>
      </c>
      <c r="E19" s="107" t="s">
        <v>282</v>
      </c>
      <c r="F19" s="107" t="s">
        <v>283</v>
      </c>
      <c r="G19" s="107" t="s">
        <v>38</v>
      </c>
      <c r="H19" s="108" t="s">
        <v>284</v>
      </c>
      <c r="I19" s="109">
        <v>106</v>
      </c>
      <c r="J19" s="110" t="s">
        <v>277</v>
      </c>
      <c r="K19" s="111">
        <v>5972</v>
      </c>
      <c r="L19" s="111">
        <f t="shared" si="0"/>
        <v>5972</v>
      </c>
    </row>
    <row r="20" spans="1:12" ht="15.75">
      <c r="A20" s="423"/>
      <c r="B20" s="461" t="s">
        <v>285</v>
      </c>
      <c r="C20" s="106">
        <v>13.5</v>
      </c>
      <c r="D20" s="106">
        <v>12.5</v>
      </c>
      <c r="E20" s="107" t="s">
        <v>286</v>
      </c>
      <c r="F20" s="107" t="s">
        <v>287</v>
      </c>
      <c r="G20" s="107" t="s">
        <v>288</v>
      </c>
      <c r="H20" s="108" t="s">
        <v>276</v>
      </c>
      <c r="I20" s="109">
        <v>107</v>
      </c>
      <c r="J20" s="110" t="s">
        <v>277</v>
      </c>
      <c r="K20" s="111">
        <v>5105</v>
      </c>
      <c r="L20" s="111">
        <f t="shared" si="0"/>
        <v>5105</v>
      </c>
    </row>
    <row r="21" spans="1:12" ht="15.75">
      <c r="A21" s="423"/>
      <c r="B21" s="461" t="s">
        <v>289</v>
      </c>
      <c r="C21" s="106">
        <v>14.5</v>
      </c>
      <c r="D21" s="106">
        <v>14.2</v>
      </c>
      <c r="E21" s="107" t="s">
        <v>290</v>
      </c>
      <c r="F21" s="107" t="s">
        <v>280</v>
      </c>
      <c r="G21" s="107" t="s">
        <v>288</v>
      </c>
      <c r="H21" s="108" t="s">
        <v>276</v>
      </c>
      <c r="I21" s="109">
        <v>107</v>
      </c>
      <c r="J21" s="110" t="s">
        <v>277</v>
      </c>
      <c r="K21" s="111">
        <v>5594</v>
      </c>
      <c r="L21" s="111">
        <f t="shared" si="0"/>
        <v>5594</v>
      </c>
    </row>
    <row r="22" spans="1:12" ht="15.75">
      <c r="A22" s="421"/>
      <c r="B22" s="461" t="s">
        <v>291</v>
      </c>
      <c r="C22" s="106">
        <v>15</v>
      </c>
      <c r="D22" s="106">
        <v>15.5</v>
      </c>
      <c r="E22" s="107" t="s">
        <v>292</v>
      </c>
      <c r="F22" s="107" t="s">
        <v>283</v>
      </c>
      <c r="G22" s="107" t="s">
        <v>288</v>
      </c>
      <c r="H22" s="108" t="s">
        <v>293</v>
      </c>
      <c r="I22" s="109">
        <v>106</v>
      </c>
      <c r="J22" s="110" t="s">
        <v>277</v>
      </c>
      <c r="K22" s="111">
        <v>6088</v>
      </c>
      <c r="L22" s="111">
        <f t="shared" si="0"/>
        <v>6088</v>
      </c>
    </row>
    <row r="23" spans="1:12" ht="21" customHeight="1">
      <c r="A23" s="624" t="s">
        <v>294</v>
      </c>
      <c r="B23" s="623"/>
      <c r="C23" s="623"/>
      <c r="D23" s="623"/>
      <c r="E23" s="623"/>
      <c r="F23" s="101"/>
      <c r="G23" s="101"/>
      <c r="H23" s="102"/>
      <c r="I23" s="103"/>
      <c r="J23" s="103"/>
      <c r="K23" s="103"/>
      <c r="L23" s="104"/>
    </row>
    <row r="24" spans="1:12" ht="21" customHeight="1">
      <c r="A24" s="420"/>
      <c r="B24" s="105" t="s">
        <v>295</v>
      </c>
      <c r="C24" s="112" t="s">
        <v>51</v>
      </c>
      <c r="D24" s="112" t="s">
        <v>51</v>
      </c>
      <c r="E24" s="112" t="s">
        <v>51</v>
      </c>
      <c r="F24" s="112" t="s">
        <v>51</v>
      </c>
      <c r="G24" s="107" t="s">
        <v>38</v>
      </c>
      <c r="H24" s="108">
        <v>31</v>
      </c>
      <c r="I24" s="109">
        <v>57</v>
      </c>
      <c r="J24" s="110" t="s">
        <v>296</v>
      </c>
      <c r="K24" s="111">
        <v>4914</v>
      </c>
      <c r="L24" s="111">
        <f t="shared" si="0"/>
        <v>4914</v>
      </c>
    </row>
    <row r="25" spans="1:12" ht="21" customHeight="1">
      <c r="A25" s="423"/>
      <c r="B25" s="105" t="s">
        <v>297</v>
      </c>
      <c r="C25" s="112" t="s">
        <v>51</v>
      </c>
      <c r="D25" s="112" t="s">
        <v>51</v>
      </c>
      <c r="E25" s="112" t="s">
        <v>51</v>
      </c>
      <c r="F25" s="112" t="s">
        <v>51</v>
      </c>
      <c r="G25" s="107" t="s">
        <v>38</v>
      </c>
      <c r="H25" s="108">
        <v>31</v>
      </c>
      <c r="I25" s="109">
        <v>57</v>
      </c>
      <c r="J25" s="110" t="s">
        <v>296</v>
      </c>
      <c r="K25" s="111">
        <v>5105</v>
      </c>
      <c r="L25" s="111">
        <f t="shared" si="0"/>
        <v>5105</v>
      </c>
    </row>
    <row r="26" spans="1:12" ht="21" customHeight="1">
      <c r="A26" s="423"/>
      <c r="B26" s="105" t="s">
        <v>298</v>
      </c>
      <c r="C26" s="112" t="s">
        <v>51</v>
      </c>
      <c r="D26" s="112" t="s">
        <v>51</v>
      </c>
      <c r="E26" s="112" t="s">
        <v>51</v>
      </c>
      <c r="F26" s="112" t="s">
        <v>51</v>
      </c>
      <c r="G26" s="107" t="s">
        <v>38</v>
      </c>
      <c r="H26" s="108">
        <v>31</v>
      </c>
      <c r="I26" s="109">
        <v>57</v>
      </c>
      <c r="J26" s="110" t="s">
        <v>296</v>
      </c>
      <c r="K26" s="111">
        <v>5292</v>
      </c>
      <c r="L26" s="111">
        <f t="shared" si="0"/>
        <v>5292</v>
      </c>
    </row>
    <row r="27" spans="1:12" ht="21" customHeight="1">
      <c r="A27" s="423"/>
      <c r="B27" s="105" t="s">
        <v>299</v>
      </c>
      <c r="C27" s="112" t="s">
        <v>51</v>
      </c>
      <c r="D27" s="112" t="s">
        <v>51</v>
      </c>
      <c r="E27" s="112" t="s">
        <v>51</v>
      </c>
      <c r="F27" s="112" t="s">
        <v>51</v>
      </c>
      <c r="G27" s="107" t="s">
        <v>288</v>
      </c>
      <c r="H27" s="108">
        <v>31</v>
      </c>
      <c r="I27" s="109">
        <v>60</v>
      </c>
      <c r="J27" s="110" t="s">
        <v>296</v>
      </c>
      <c r="K27" s="111">
        <v>4990</v>
      </c>
      <c r="L27" s="111">
        <f t="shared" si="0"/>
        <v>4990</v>
      </c>
    </row>
    <row r="28" spans="1:12" ht="21" customHeight="1">
      <c r="A28" s="423"/>
      <c r="B28" s="105" t="s">
        <v>300</v>
      </c>
      <c r="C28" s="112" t="s">
        <v>51</v>
      </c>
      <c r="D28" s="112" t="s">
        <v>51</v>
      </c>
      <c r="E28" s="112" t="s">
        <v>51</v>
      </c>
      <c r="F28" s="112" t="s">
        <v>51</v>
      </c>
      <c r="G28" s="107" t="s">
        <v>288</v>
      </c>
      <c r="H28" s="108">
        <v>31</v>
      </c>
      <c r="I28" s="109">
        <v>60</v>
      </c>
      <c r="J28" s="110" t="s">
        <v>296</v>
      </c>
      <c r="K28" s="111">
        <v>5180</v>
      </c>
      <c r="L28" s="111">
        <f t="shared" si="0"/>
        <v>5180</v>
      </c>
    </row>
    <row r="29" spans="1:12" ht="21" customHeight="1">
      <c r="A29" s="421"/>
      <c r="B29" s="105" t="s">
        <v>301</v>
      </c>
      <c r="C29" s="112" t="s">
        <v>51</v>
      </c>
      <c r="D29" s="112" t="s">
        <v>51</v>
      </c>
      <c r="E29" s="112" t="s">
        <v>51</v>
      </c>
      <c r="F29" s="112" t="s">
        <v>51</v>
      </c>
      <c r="G29" s="107" t="s">
        <v>288</v>
      </c>
      <c r="H29" s="108">
        <v>31</v>
      </c>
      <c r="I29" s="109">
        <v>60</v>
      </c>
      <c r="J29" s="110" t="s">
        <v>296</v>
      </c>
      <c r="K29" s="111">
        <v>5368</v>
      </c>
      <c r="L29" s="111">
        <f t="shared" si="0"/>
        <v>5368</v>
      </c>
    </row>
    <row r="30" spans="1:12" ht="15">
      <c r="A30" s="113"/>
      <c r="B30" s="114"/>
      <c r="C30" s="114"/>
      <c r="D30" s="114"/>
      <c r="E30" s="114"/>
      <c r="F30" s="114"/>
      <c r="G30" s="115"/>
      <c r="H30" s="116"/>
      <c r="I30" s="117"/>
      <c r="J30" s="118"/>
      <c r="K30" s="119"/>
      <c r="L30" s="119"/>
    </row>
    <row r="31" spans="1:12" ht="21" customHeight="1">
      <c r="A31" s="625" t="s">
        <v>302</v>
      </c>
      <c r="B31" s="626"/>
      <c r="C31" s="626"/>
      <c r="D31" s="626"/>
      <c r="E31" s="626"/>
      <c r="F31" s="120"/>
      <c r="G31" s="120"/>
      <c r="H31" s="114"/>
      <c r="I31" s="121"/>
      <c r="J31" s="121"/>
      <c r="K31" s="122"/>
      <c r="L31" s="122"/>
    </row>
    <row r="32" spans="1:12" ht="15.75" customHeight="1">
      <c r="A32" s="578" t="s">
        <v>1</v>
      </c>
      <c r="B32" s="579"/>
      <c r="C32" s="578" t="s">
        <v>303</v>
      </c>
      <c r="D32" s="578" t="s">
        <v>304</v>
      </c>
      <c r="E32" s="616"/>
      <c r="F32" s="579"/>
      <c r="G32" s="578" t="s">
        <v>34</v>
      </c>
      <c r="H32" s="620" t="s">
        <v>267</v>
      </c>
      <c r="I32" s="578" t="s">
        <v>5</v>
      </c>
      <c r="J32" s="578" t="s">
        <v>268</v>
      </c>
      <c r="K32" s="578" t="s">
        <v>6</v>
      </c>
      <c r="L32" s="578" t="s">
        <v>187</v>
      </c>
    </row>
    <row r="33" spans="1:12" ht="31.5" customHeight="1">
      <c r="A33" s="580"/>
      <c r="B33" s="581"/>
      <c r="C33" s="580"/>
      <c r="D33" s="580"/>
      <c r="E33" s="617"/>
      <c r="F33" s="581"/>
      <c r="G33" s="580"/>
      <c r="H33" s="621"/>
      <c r="I33" s="580"/>
      <c r="J33" s="580"/>
      <c r="K33" s="580"/>
      <c r="L33" s="580"/>
    </row>
    <row r="34" spans="1:12" ht="15.75">
      <c r="A34" s="420"/>
      <c r="B34" s="105" t="s">
        <v>305</v>
      </c>
      <c r="C34" s="106">
        <v>200</v>
      </c>
      <c r="D34" s="615" t="s">
        <v>51</v>
      </c>
      <c r="E34" s="615"/>
      <c r="F34" s="615"/>
      <c r="G34" s="107" t="s">
        <v>38</v>
      </c>
      <c r="H34" s="108" t="s">
        <v>51</v>
      </c>
      <c r="I34" s="108">
        <v>68</v>
      </c>
      <c r="J34" s="110" t="s">
        <v>306</v>
      </c>
      <c r="K34" s="111">
        <v>2225</v>
      </c>
      <c r="L34" s="111">
        <f t="shared" ref="L34:L41" si="1">K34*(1-$L$11)</f>
        <v>2225</v>
      </c>
    </row>
    <row r="35" spans="1:12" ht="15.75">
      <c r="A35" s="423"/>
      <c r="B35" s="105" t="s">
        <v>307</v>
      </c>
      <c r="C35" s="106">
        <v>300</v>
      </c>
      <c r="D35" s="615" t="s">
        <v>51</v>
      </c>
      <c r="E35" s="615"/>
      <c r="F35" s="615"/>
      <c r="G35" s="107" t="s">
        <v>38</v>
      </c>
      <c r="H35" s="108" t="s">
        <v>51</v>
      </c>
      <c r="I35" s="108">
        <v>68</v>
      </c>
      <c r="J35" s="110" t="s">
        <v>308</v>
      </c>
      <c r="K35" s="111">
        <v>3092</v>
      </c>
      <c r="L35" s="111">
        <f t="shared" si="1"/>
        <v>3092</v>
      </c>
    </row>
    <row r="36" spans="1:12" ht="15.75">
      <c r="A36" s="423"/>
      <c r="B36" s="105" t="s">
        <v>309</v>
      </c>
      <c r="C36" s="106">
        <v>200</v>
      </c>
      <c r="D36" s="615" t="s">
        <v>51</v>
      </c>
      <c r="E36" s="615"/>
      <c r="F36" s="615"/>
      <c r="G36" s="107" t="s">
        <v>288</v>
      </c>
      <c r="H36" s="108" t="s">
        <v>51</v>
      </c>
      <c r="I36" s="108">
        <v>82</v>
      </c>
      <c r="J36" s="110" t="s">
        <v>306</v>
      </c>
      <c r="K36" s="111">
        <v>2340</v>
      </c>
      <c r="L36" s="111">
        <f t="shared" si="1"/>
        <v>2340</v>
      </c>
    </row>
    <row r="37" spans="1:12" ht="15.75">
      <c r="A37" s="423"/>
      <c r="B37" s="105" t="s">
        <v>310</v>
      </c>
      <c r="C37" s="106">
        <v>300</v>
      </c>
      <c r="D37" s="615" t="s">
        <v>51</v>
      </c>
      <c r="E37" s="615"/>
      <c r="F37" s="615"/>
      <c r="G37" s="107" t="s">
        <v>288</v>
      </c>
      <c r="H37" s="108" t="s">
        <v>51</v>
      </c>
      <c r="I37" s="108">
        <v>82</v>
      </c>
      <c r="J37" s="110" t="s">
        <v>308</v>
      </c>
      <c r="K37" s="111">
        <v>3247</v>
      </c>
      <c r="L37" s="111">
        <f t="shared" si="1"/>
        <v>3247</v>
      </c>
    </row>
    <row r="38" spans="1:12" ht="15.75">
      <c r="A38" s="423"/>
      <c r="B38" s="105" t="s">
        <v>311</v>
      </c>
      <c r="C38" s="106">
        <v>200</v>
      </c>
      <c r="D38" s="615" t="s">
        <v>312</v>
      </c>
      <c r="E38" s="615"/>
      <c r="F38" s="615"/>
      <c r="G38" s="107" t="s">
        <v>38</v>
      </c>
      <c r="H38" s="108" t="s">
        <v>51</v>
      </c>
      <c r="I38" s="108">
        <v>71</v>
      </c>
      <c r="J38" s="110" t="s">
        <v>306</v>
      </c>
      <c r="K38" s="111">
        <v>3038</v>
      </c>
      <c r="L38" s="111">
        <f t="shared" si="1"/>
        <v>3038</v>
      </c>
    </row>
    <row r="39" spans="1:12" ht="15.75">
      <c r="A39" s="423"/>
      <c r="B39" s="105" t="s">
        <v>313</v>
      </c>
      <c r="C39" s="106">
        <v>300</v>
      </c>
      <c r="D39" s="615" t="s">
        <v>312</v>
      </c>
      <c r="E39" s="615"/>
      <c r="F39" s="615"/>
      <c r="G39" s="107" t="s">
        <v>38</v>
      </c>
      <c r="H39" s="108" t="s">
        <v>51</v>
      </c>
      <c r="I39" s="108">
        <v>71</v>
      </c>
      <c r="J39" s="110" t="s">
        <v>308</v>
      </c>
      <c r="K39" s="111">
        <v>3938</v>
      </c>
      <c r="L39" s="111">
        <f t="shared" si="1"/>
        <v>3938</v>
      </c>
    </row>
    <row r="40" spans="1:12" ht="15.75">
      <c r="A40" s="423"/>
      <c r="B40" s="105" t="s">
        <v>314</v>
      </c>
      <c r="C40" s="106">
        <v>200</v>
      </c>
      <c r="D40" s="615" t="s">
        <v>312</v>
      </c>
      <c r="E40" s="615"/>
      <c r="F40" s="615"/>
      <c r="G40" s="107" t="s">
        <v>288</v>
      </c>
      <c r="H40" s="108" t="s">
        <v>51</v>
      </c>
      <c r="I40" s="109">
        <v>87</v>
      </c>
      <c r="J40" s="110" t="s">
        <v>306</v>
      </c>
      <c r="K40" s="111">
        <v>3190</v>
      </c>
      <c r="L40" s="111">
        <f t="shared" si="1"/>
        <v>3190</v>
      </c>
    </row>
    <row r="41" spans="1:12" ht="15.75">
      <c r="A41" s="421"/>
      <c r="B41" s="105" t="s">
        <v>315</v>
      </c>
      <c r="C41" s="106">
        <v>300</v>
      </c>
      <c r="D41" s="615" t="s">
        <v>312</v>
      </c>
      <c r="E41" s="615"/>
      <c r="F41" s="615"/>
      <c r="G41" s="107" t="s">
        <v>288</v>
      </c>
      <c r="H41" s="108" t="s">
        <v>51</v>
      </c>
      <c r="I41" s="109">
        <v>87</v>
      </c>
      <c r="J41" s="110" t="s">
        <v>308</v>
      </c>
      <c r="K41" s="111">
        <v>4136</v>
      </c>
      <c r="L41" s="111">
        <f t="shared" si="1"/>
        <v>4136</v>
      </c>
    </row>
    <row r="42" spans="1:12" ht="15">
      <c r="A42" s="99"/>
      <c r="B42" s="99"/>
      <c r="C42" s="99"/>
      <c r="D42" s="99"/>
      <c r="E42" s="99"/>
      <c r="F42" s="99"/>
      <c r="G42" s="99"/>
      <c r="H42" s="99"/>
      <c r="I42" s="99"/>
      <c r="J42" s="99"/>
      <c r="K42" s="99"/>
      <c r="L42" s="99"/>
    </row>
    <row r="43" spans="1:12" ht="15">
      <c r="A43" s="99"/>
      <c r="B43" s="99"/>
      <c r="C43" s="99"/>
      <c r="D43" s="99"/>
      <c r="E43" s="99"/>
      <c r="F43" s="99"/>
      <c r="G43" s="99"/>
      <c r="H43" s="99"/>
      <c r="I43" s="99"/>
      <c r="J43" s="99"/>
      <c r="K43" s="99"/>
      <c r="L43" s="99"/>
    </row>
    <row r="44" spans="1:12" ht="15">
      <c r="A44" s="99"/>
      <c r="B44" s="99"/>
      <c r="C44" s="99"/>
      <c r="D44" s="99"/>
      <c r="E44" s="99"/>
      <c r="F44" s="99"/>
      <c r="G44" s="99"/>
      <c r="H44" s="99"/>
      <c r="I44" s="99"/>
      <c r="J44" s="99"/>
      <c r="K44" s="99"/>
      <c r="L44" s="99"/>
    </row>
    <row r="45" spans="1:12" ht="15.75">
      <c r="A45" s="99" t="s">
        <v>30</v>
      </c>
      <c r="B45" s="49"/>
      <c r="C45" s="49"/>
      <c r="D45" s="49"/>
      <c r="E45" s="99"/>
      <c r="F45" s="99"/>
      <c r="G45" s="99"/>
      <c r="H45" s="99"/>
      <c r="I45" s="99"/>
      <c r="J45" s="99"/>
      <c r="K45" s="99"/>
      <c r="L45" s="99"/>
    </row>
    <row r="46" spans="1:12" ht="15.75">
      <c r="A46" s="99"/>
      <c r="B46" s="48"/>
      <c r="C46" s="99"/>
      <c r="D46" s="99"/>
      <c r="E46" s="99"/>
      <c r="F46" s="99"/>
      <c r="G46" s="99"/>
      <c r="H46" s="99"/>
      <c r="I46" s="99"/>
      <c r="J46" s="99"/>
      <c r="K46" s="99"/>
      <c r="L46" s="99"/>
    </row>
    <row r="47" spans="1:12" ht="15.75">
      <c r="A47" s="99" t="s">
        <v>31</v>
      </c>
      <c r="B47" s="49"/>
      <c r="C47" s="49"/>
      <c r="D47" s="49"/>
      <c r="E47" s="99"/>
      <c r="F47" s="99"/>
      <c r="G47" s="99"/>
      <c r="H47" s="99"/>
      <c r="I47" s="99"/>
      <c r="J47" s="99"/>
      <c r="K47" s="99"/>
      <c r="L47" s="99"/>
    </row>
    <row r="48" spans="1:12" ht="15">
      <c r="A48" s="99"/>
      <c r="B48" s="99"/>
      <c r="C48" s="99"/>
      <c r="D48" s="99"/>
      <c r="E48" s="99"/>
      <c r="F48" s="99"/>
      <c r="G48" s="99"/>
      <c r="H48" s="99"/>
      <c r="I48" s="99"/>
      <c r="J48" s="99"/>
      <c r="K48" s="99"/>
      <c r="L48" s="99"/>
    </row>
    <row r="49" spans="1:12" ht="15">
      <c r="A49" s="99"/>
      <c r="B49" s="99"/>
      <c r="C49" s="99"/>
      <c r="D49" s="99"/>
      <c r="E49" s="99"/>
      <c r="F49" s="99"/>
      <c r="G49" s="99"/>
      <c r="H49" s="99"/>
      <c r="I49" s="99"/>
      <c r="J49" s="99"/>
      <c r="K49" s="99"/>
      <c r="L49" s="99"/>
    </row>
    <row r="50" spans="1:12" ht="15">
      <c r="A50" s="99"/>
      <c r="B50" s="99"/>
      <c r="C50" s="99"/>
      <c r="D50" s="99"/>
      <c r="E50" s="99"/>
      <c r="F50" s="99"/>
      <c r="G50" s="99"/>
      <c r="H50" s="99"/>
      <c r="I50" s="99"/>
      <c r="J50" s="99"/>
      <c r="K50" s="99"/>
      <c r="L50" s="99"/>
    </row>
    <row r="51" spans="1:12" ht="15">
      <c r="A51" s="99" t="s">
        <v>32</v>
      </c>
      <c r="B51" s="99"/>
      <c r="C51" s="99"/>
      <c r="D51" s="99"/>
      <c r="E51" s="99"/>
      <c r="F51" s="99"/>
      <c r="G51" s="99"/>
      <c r="H51" s="99"/>
      <c r="I51" s="99"/>
      <c r="J51" s="99"/>
      <c r="K51" s="99"/>
      <c r="L51" s="99"/>
    </row>
    <row r="52" spans="1:12" ht="15">
      <c r="A52" s="99" t="s">
        <v>33</v>
      </c>
      <c r="B52" s="99"/>
      <c r="C52" s="99"/>
      <c r="D52" s="99"/>
      <c r="E52" s="99"/>
      <c r="F52" s="99"/>
      <c r="G52" s="99"/>
      <c r="H52" s="99"/>
      <c r="I52" s="99"/>
      <c r="J52" s="99"/>
      <c r="K52" s="99"/>
      <c r="L52" s="99"/>
    </row>
  </sheetData>
  <sheetProtection sheet="1" objects="1" scenarios="1"/>
  <mergeCells count="30">
    <mergeCell ref="J14:J15"/>
    <mergeCell ref="K14:K15"/>
    <mergeCell ref="L32:L33"/>
    <mergeCell ref="I32:I33"/>
    <mergeCell ref="L14:L15"/>
    <mergeCell ref="K32:K33"/>
    <mergeCell ref="A32:B33"/>
    <mergeCell ref="C32:C33"/>
    <mergeCell ref="D32:F33"/>
    <mergeCell ref="J11:K11"/>
    <mergeCell ref="A14:B15"/>
    <mergeCell ref="C14:D14"/>
    <mergeCell ref="E14:F14"/>
    <mergeCell ref="G14:G15"/>
    <mergeCell ref="G32:G33"/>
    <mergeCell ref="H32:H33"/>
    <mergeCell ref="A16:E16"/>
    <mergeCell ref="A23:E23"/>
    <mergeCell ref="A31:E31"/>
    <mergeCell ref="J32:J33"/>
    <mergeCell ref="H14:H15"/>
    <mergeCell ref="I14:I15"/>
    <mergeCell ref="D39:F39"/>
    <mergeCell ref="D40:F40"/>
    <mergeCell ref="D41:F41"/>
    <mergeCell ref="D34:F34"/>
    <mergeCell ref="D35:F35"/>
    <mergeCell ref="D36:F36"/>
    <mergeCell ref="D37:F37"/>
    <mergeCell ref="D38:F38"/>
  </mergeCells>
  <pageMargins left="0.7" right="0.7" top="0.75" bottom="0.75" header="0.3" footer="0.3"/>
  <pageSetup paperSize="9" scale="45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00B0F0"/>
  </sheetPr>
  <dimension ref="A1:J46"/>
  <sheetViews>
    <sheetView view="pageBreakPreview" zoomScale="76" zoomScaleNormal="80" zoomScaleSheetLayoutView="76" workbookViewId="0">
      <selection activeCell="C14" sqref="C14"/>
    </sheetView>
  </sheetViews>
  <sheetFormatPr defaultRowHeight="15"/>
  <cols>
    <col min="1" max="1" width="15.7109375" style="131" customWidth="1"/>
    <col min="2" max="2" width="28.85546875" style="131" customWidth="1"/>
    <col min="3" max="3" width="18.42578125" style="131" customWidth="1"/>
    <col min="4" max="4" width="34.42578125" style="131" customWidth="1"/>
    <col min="5" max="5" width="34.5703125" style="131" customWidth="1"/>
    <col min="6" max="6" width="14.42578125" style="131" customWidth="1"/>
    <col min="7" max="7" width="12.5703125" style="131" customWidth="1"/>
    <col min="8" max="8" width="13.5703125" style="131" customWidth="1"/>
    <col min="9" max="9" width="10.5703125" style="131" customWidth="1"/>
    <col min="10" max="10" width="12.5703125" style="131" customWidth="1"/>
    <col min="11" max="16384" width="9.140625" style="131"/>
  </cols>
  <sheetData>
    <row r="1" spans="1:10">
      <c r="I1" s="132"/>
      <c r="J1" s="132"/>
    </row>
    <row r="2" spans="1:10">
      <c r="I2" s="132"/>
      <c r="J2" s="132"/>
    </row>
    <row r="3" spans="1:10">
      <c r="I3" s="132"/>
      <c r="J3" s="132"/>
    </row>
    <row r="4" spans="1:10">
      <c r="I4" s="132"/>
      <c r="J4" s="132"/>
    </row>
    <row r="5" spans="1:10">
      <c r="I5" s="132"/>
      <c r="J5" s="132"/>
    </row>
    <row r="6" spans="1:10">
      <c r="G6" s="133"/>
      <c r="H6" s="133"/>
      <c r="I6" s="134"/>
      <c r="J6" s="134"/>
    </row>
    <row r="7" spans="1:10" ht="15.75" thickBot="1">
      <c r="G7" s="133"/>
      <c r="H7" s="133"/>
      <c r="I7" s="134"/>
      <c r="J7" s="134"/>
    </row>
    <row r="8" spans="1:10" ht="14.25" customHeight="1">
      <c r="A8" s="135"/>
      <c r="B8" s="136"/>
      <c r="C8" s="137"/>
      <c r="D8" s="137"/>
      <c r="E8" s="137"/>
      <c r="F8" s="138"/>
      <c r="G8" s="139"/>
      <c r="H8" s="139"/>
      <c r="I8" s="140"/>
      <c r="J8" s="141"/>
    </row>
    <row r="9" spans="1:10">
      <c r="A9" s="142" t="s">
        <v>327</v>
      </c>
      <c r="B9" s="143"/>
      <c r="C9" s="133"/>
      <c r="D9" s="133"/>
      <c r="E9" s="133"/>
      <c r="F9" s="133"/>
      <c r="G9" s="133"/>
      <c r="H9" s="133"/>
      <c r="I9" s="134"/>
      <c r="J9" s="141"/>
    </row>
    <row r="10" spans="1:10" ht="9.75" customHeight="1">
      <c r="A10" s="142" t="s">
        <v>328</v>
      </c>
      <c r="B10" s="142"/>
      <c r="C10" s="142"/>
      <c r="D10" s="142"/>
      <c r="E10" s="143"/>
      <c r="F10" s="144"/>
      <c r="G10" s="145"/>
      <c r="H10" s="145"/>
      <c r="I10" s="141"/>
      <c r="J10" s="141"/>
    </row>
    <row r="11" spans="1:10" ht="2.25" customHeight="1">
      <c r="A11" s="145"/>
      <c r="B11" s="145"/>
      <c r="D11" s="145"/>
      <c r="E11" s="145"/>
      <c r="F11" s="144"/>
      <c r="G11" s="145"/>
      <c r="H11" s="145"/>
      <c r="I11" s="141"/>
      <c r="J11" s="141"/>
    </row>
    <row r="12" spans="1:10" ht="15" customHeight="1">
      <c r="A12" s="636" t="s">
        <v>329</v>
      </c>
      <c r="B12" s="636"/>
      <c r="C12" s="148">
        <v>0</v>
      </c>
      <c r="D12" s="146"/>
      <c r="E12" s="146"/>
      <c r="F12" s="132"/>
      <c r="G12" s="149"/>
      <c r="H12" s="147"/>
      <c r="I12" s="141"/>
      <c r="J12" s="141"/>
    </row>
    <row r="13" spans="1:10" ht="15" customHeight="1">
      <c r="A13" s="636" t="s">
        <v>330</v>
      </c>
      <c r="B13" s="636"/>
      <c r="C13" s="150">
        <f>SUM(I18:I21,I23:I25,I27:I31,I33:I34)</f>
        <v>0</v>
      </c>
      <c r="D13" s="146"/>
      <c r="E13" s="146"/>
      <c r="F13" s="132"/>
      <c r="G13" s="149"/>
      <c r="H13" s="147"/>
      <c r="I13" s="141"/>
      <c r="J13" s="141"/>
    </row>
    <row r="14" spans="1:10" ht="15" customHeight="1">
      <c r="A14" s="636" t="s">
        <v>331</v>
      </c>
      <c r="B14" s="636"/>
      <c r="C14" s="151">
        <f>SUM(J18:J34)</f>
        <v>0</v>
      </c>
      <c r="D14" s="146"/>
      <c r="E14" s="146"/>
      <c r="F14" s="132"/>
      <c r="G14" s="637" t="str">
        <f>'Сплит-системы'!B12</f>
        <v>Дата составления: 22.02.2018</v>
      </c>
      <c r="H14" s="637"/>
      <c r="I14" s="637"/>
      <c r="J14" s="637"/>
    </row>
    <row r="15" spans="1:10" ht="9.75" customHeight="1">
      <c r="A15" s="149"/>
      <c r="B15" s="149"/>
      <c r="C15" s="149"/>
      <c r="D15" s="147"/>
      <c r="E15" s="147"/>
      <c r="F15" s="223"/>
      <c r="G15" s="149"/>
      <c r="H15" s="147"/>
      <c r="I15" s="141"/>
      <c r="J15" s="141"/>
    </row>
    <row r="16" spans="1:10" ht="58.5" customHeight="1">
      <c r="A16" s="618" t="s">
        <v>332</v>
      </c>
      <c r="B16" s="619"/>
      <c r="C16" s="447" t="s">
        <v>333</v>
      </c>
      <c r="D16" s="447" t="s">
        <v>334</v>
      </c>
      <c r="E16" s="447" t="s">
        <v>335</v>
      </c>
      <c r="F16" s="447" t="s">
        <v>336</v>
      </c>
      <c r="G16" s="447" t="s">
        <v>337</v>
      </c>
      <c r="H16" s="447" t="s">
        <v>338</v>
      </c>
      <c r="I16" s="447" t="s">
        <v>339</v>
      </c>
      <c r="J16" s="447" t="s">
        <v>340</v>
      </c>
    </row>
    <row r="17" spans="1:10" ht="48" customHeight="1">
      <c r="A17" s="635" t="s">
        <v>341</v>
      </c>
      <c r="B17" s="635"/>
      <c r="C17" s="635"/>
      <c r="D17" s="635"/>
      <c r="E17" s="635"/>
      <c r="F17" s="635"/>
      <c r="G17" s="635"/>
      <c r="H17" s="635"/>
      <c r="I17" s="635"/>
      <c r="J17" s="635"/>
    </row>
    <row r="18" spans="1:10" ht="85.5" customHeight="1">
      <c r="A18" s="153" t="s">
        <v>342</v>
      </c>
      <c r="B18" s="451"/>
      <c r="C18" s="154" t="s">
        <v>343</v>
      </c>
      <c r="D18" s="154" t="s">
        <v>344</v>
      </c>
      <c r="E18" s="154" t="s">
        <v>345</v>
      </c>
      <c r="F18" s="155" t="s">
        <v>346</v>
      </c>
      <c r="G18" s="156">
        <v>2117</v>
      </c>
      <c r="H18" s="156">
        <f>G18*(1-$C$12)</f>
        <v>2117</v>
      </c>
      <c r="I18" s="155"/>
      <c r="J18" s="156">
        <f>I18*H18</f>
        <v>0</v>
      </c>
    </row>
    <row r="19" spans="1:10" ht="87.75" customHeight="1">
      <c r="A19" s="153" t="s">
        <v>347</v>
      </c>
      <c r="B19" s="451"/>
      <c r="C19" s="154" t="s">
        <v>343</v>
      </c>
      <c r="D19" s="154" t="s">
        <v>344</v>
      </c>
      <c r="E19" s="154" t="s">
        <v>345</v>
      </c>
      <c r="F19" s="155" t="s">
        <v>348</v>
      </c>
      <c r="G19" s="156">
        <v>2117</v>
      </c>
      <c r="H19" s="156">
        <f>G19*(1-$C$12)</f>
        <v>2117</v>
      </c>
      <c r="I19" s="155"/>
      <c r="J19" s="156">
        <f>I19*H19</f>
        <v>0</v>
      </c>
    </row>
    <row r="20" spans="1:10" ht="92.25" customHeight="1">
      <c r="A20" s="153" t="s">
        <v>349</v>
      </c>
      <c r="B20" s="451"/>
      <c r="C20" s="157" t="str">
        <f>C18</f>
        <v>Разборный</v>
      </c>
      <c r="D20" s="157" t="s">
        <v>350</v>
      </c>
      <c r="E20" s="154" t="s">
        <v>351</v>
      </c>
      <c r="F20" s="155" t="str">
        <f>F19</f>
        <v>3x~380 B</v>
      </c>
      <c r="G20" s="156">
        <v>2155</v>
      </c>
      <c r="H20" s="156">
        <f>G20*(1-$C$12)</f>
        <v>2155</v>
      </c>
      <c r="I20" s="155"/>
      <c r="J20" s="156">
        <f>I20*H20</f>
        <v>0</v>
      </c>
    </row>
    <row r="21" spans="1:10" ht="95.25" customHeight="1">
      <c r="A21" s="153" t="s">
        <v>352</v>
      </c>
      <c r="B21" s="451"/>
      <c r="C21" s="157" t="str">
        <f>C19</f>
        <v>Разборный</v>
      </c>
      <c r="D21" s="157" t="s">
        <v>353</v>
      </c>
      <c r="E21" s="154" t="s">
        <v>354</v>
      </c>
      <c r="F21" s="155" t="str">
        <f>F20</f>
        <v>3x~380 B</v>
      </c>
      <c r="G21" s="156">
        <v>2361</v>
      </c>
      <c r="H21" s="156">
        <f>G21*(1-$C$12)</f>
        <v>2361</v>
      </c>
      <c r="I21" s="155"/>
      <c r="J21" s="156">
        <f>I21*H21</f>
        <v>0</v>
      </c>
    </row>
    <row r="22" spans="1:10" ht="43.5" customHeight="1">
      <c r="A22" s="628" t="s">
        <v>355</v>
      </c>
      <c r="B22" s="628"/>
      <c r="C22" s="628"/>
      <c r="D22" s="628"/>
      <c r="E22" s="628"/>
      <c r="F22" s="628"/>
      <c r="G22" s="628"/>
      <c r="H22" s="628"/>
      <c r="I22" s="628"/>
      <c r="J22" s="628"/>
    </row>
    <row r="23" spans="1:10" ht="147" customHeight="1">
      <c r="A23" s="153" t="s">
        <v>356</v>
      </c>
      <c r="B23" s="451"/>
      <c r="C23" s="157" t="str">
        <f>C18</f>
        <v>Разборный</v>
      </c>
      <c r="D23" s="157" t="s">
        <v>357</v>
      </c>
      <c r="E23" s="157" t="s">
        <v>358</v>
      </c>
      <c r="F23" s="155" t="str">
        <f>F19</f>
        <v>3x~380 B</v>
      </c>
      <c r="G23" s="158">
        <v>3647</v>
      </c>
      <c r="H23" s="156">
        <f>G23*(1-$C$12)</f>
        <v>3647</v>
      </c>
      <c r="I23" s="155"/>
      <c r="J23" s="156">
        <f>I23*H23</f>
        <v>0</v>
      </c>
    </row>
    <row r="24" spans="1:10" ht="125.25" customHeight="1">
      <c r="A24" s="153" t="s">
        <v>359</v>
      </c>
      <c r="B24" s="451"/>
      <c r="C24" s="157" t="str">
        <f>C19</f>
        <v>Разборный</v>
      </c>
      <c r="D24" s="157" t="s">
        <v>360</v>
      </c>
      <c r="E24" s="157" t="s">
        <v>361</v>
      </c>
      <c r="F24" s="155" t="str">
        <f>F20</f>
        <v>3x~380 B</v>
      </c>
      <c r="G24" s="158">
        <v>5903</v>
      </c>
      <c r="H24" s="156">
        <f>G24*(1-$C$12)</f>
        <v>5903</v>
      </c>
      <c r="I24" s="155"/>
      <c r="J24" s="156">
        <f>I24*H24</f>
        <v>0</v>
      </c>
    </row>
    <row r="25" spans="1:10" ht="142.5" customHeight="1">
      <c r="A25" s="153" t="s">
        <v>362</v>
      </c>
      <c r="B25" s="451"/>
      <c r="C25" s="157" t="str">
        <f>C20</f>
        <v>Разборный</v>
      </c>
      <c r="D25" s="157" t="s">
        <v>363</v>
      </c>
      <c r="E25" s="157" t="s">
        <v>364</v>
      </c>
      <c r="F25" s="155" t="str">
        <f>F21</f>
        <v>3x~380 B</v>
      </c>
      <c r="G25" s="156">
        <v>8620</v>
      </c>
      <c r="H25" s="156">
        <f>G25*(1-$C$12)</f>
        <v>8620</v>
      </c>
      <c r="I25" s="155"/>
      <c r="J25" s="156">
        <f>I25*H25</f>
        <v>0</v>
      </c>
    </row>
    <row r="26" spans="1:10" ht="26.25" customHeight="1" thickBot="1">
      <c r="A26" s="631" t="s">
        <v>365</v>
      </c>
      <c r="B26" s="631"/>
      <c r="C26" s="631"/>
      <c r="D26" s="628"/>
      <c r="E26" s="628"/>
      <c r="F26" s="631"/>
      <c r="G26" s="631"/>
      <c r="H26" s="631"/>
      <c r="I26" s="631"/>
      <c r="J26" s="628"/>
    </row>
    <row r="27" spans="1:10" s="132" customFormat="1" ht="41.25" customHeight="1" thickBot="1">
      <c r="A27" s="153" t="s">
        <v>366</v>
      </c>
      <c r="B27" s="632"/>
      <c r="C27" s="159" t="str">
        <f>C25</f>
        <v>Разборный</v>
      </c>
      <c r="D27" s="630" t="s">
        <v>367</v>
      </c>
      <c r="E27" s="630"/>
      <c r="F27" s="160" t="str">
        <f>F18</f>
        <v xml:space="preserve"> 1x~220 B</v>
      </c>
      <c r="G27" s="161">
        <v>235.19999999999996</v>
      </c>
      <c r="H27" s="162">
        <f>G27*(1-$C$12)</f>
        <v>235.19999999999996</v>
      </c>
      <c r="I27" s="163"/>
      <c r="J27" s="156">
        <f>H27*I27</f>
        <v>0</v>
      </c>
    </row>
    <row r="28" spans="1:10" s="132" customFormat="1" ht="41.25" customHeight="1" thickBot="1">
      <c r="A28" s="153" t="s">
        <v>368</v>
      </c>
      <c r="B28" s="633"/>
      <c r="C28" s="159" t="str">
        <f>C27</f>
        <v>Разборный</v>
      </c>
      <c r="D28" s="630" t="s">
        <v>367</v>
      </c>
      <c r="E28" s="630"/>
      <c r="F28" s="163" t="str">
        <f>F25</f>
        <v>3x~380 B</v>
      </c>
      <c r="G28" s="161">
        <v>235.19999999999996</v>
      </c>
      <c r="H28" s="162">
        <f>G28*(1-$C$12)</f>
        <v>235.19999999999996</v>
      </c>
      <c r="I28" s="163"/>
      <c r="J28" s="156">
        <f>H28*I28</f>
        <v>0</v>
      </c>
    </row>
    <row r="29" spans="1:10" ht="41.25" customHeight="1" thickBot="1">
      <c r="A29" s="153" t="s">
        <v>369</v>
      </c>
      <c r="B29" s="633"/>
      <c r="C29" s="159" t="str">
        <f>C28</f>
        <v>Разборный</v>
      </c>
      <c r="D29" s="630" t="s">
        <v>370</v>
      </c>
      <c r="E29" s="630"/>
      <c r="F29" s="163" t="str">
        <f>F28</f>
        <v>3x~380 B</v>
      </c>
      <c r="G29" s="161">
        <v>274.90909090909088</v>
      </c>
      <c r="H29" s="162">
        <f>G29*(1-$C$12)</f>
        <v>274.90909090909088</v>
      </c>
      <c r="I29" s="160"/>
      <c r="J29" s="156">
        <f>H29*I29</f>
        <v>0</v>
      </c>
    </row>
    <row r="30" spans="1:10" ht="41.25" customHeight="1" thickBot="1">
      <c r="A30" s="164" t="s">
        <v>371</v>
      </c>
      <c r="B30" s="633"/>
      <c r="C30" s="165" t="str">
        <f>C29</f>
        <v>Разборный</v>
      </c>
      <c r="D30" s="630" t="s">
        <v>372</v>
      </c>
      <c r="E30" s="630"/>
      <c r="F30" s="163" t="str">
        <f>F29</f>
        <v>3x~380 B</v>
      </c>
      <c r="G30" s="161">
        <v>329.89090909090908</v>
      </c>
      <c r="H30" s="162">
        <f>G30*(1-$C$12)</f>
        <v>329.89090909090908</v>
      </c>
      <c r="I30" s="166"/>
      <c r="J30" s="156">
        <f>H30*I30</f>
        <v>0</v>
      </c>
    </row>
    <row r="31" spans="1:10" ht="41.25" customHeight="1" thickBot="1">
      <c r="A31" s="164" t="s">
        <v>373</v>
      </c>
      <c r="B31" s="634"/>
      <c r="C31" s="154" t="str">
        <f>C30</f>
        <v>Разборный</v>
      </c>
      <c r="D31" s="630" t="s">
        <v>374</v>
      </c>
      <c r="E31" s="630"/>
      <c r="F31" s="155" t="str">
        <f>F30</f>
        <v>3x~380 B</v>
      </c>
      <c r="G31" s="161">
        <v>962.18181818181802</v>
      </c>
      <c r="H31" s="162">
        <f>G31*(1-$C$12)</f>
        <v>962.18181818181802</v>
      </c>
      <c r="I31" s="166"/>
      <c r="J31" s="156">
        <f>H31*I31</f>
        <v>0</v>
      </c>
    </row>
    <row r="32" spans="1:10" ht="37.5" customHeight="1">
      <c r="A32" s="627" t="s">
        <v>375</v>
      </c>
      <c r="B32" s="627"/>
      <c r="C32" s="627"/>
      <c r="D32" s="627"/>
      <c r="E32" s="627"/>
      <c r="F32" s="627"/>
      <c r="G32" s="627"/>
      <c r="H32" s="627"/>
      <c r="I32" s="627"/>
      <c r="J32" s="628"/>
    </row>
    <row r="33" spans="1:10" ht="78.75" customHeight="1">
      <c r="A33" s="153" t="s">
        <v>376</v>
      </c>
      <c r="B33" s="629"/>
      <c r="C33" s="630" t="s">
        <v>377</v>
      </c>
      <c r="D33" s="630"/>
      <c r="E33" s="157"/>
      <c r="F33" s="155" t="s">
        <v>378</v>
      </c>
      <c r="G33" s="158">
        <v>214</v>
      </c>
      <c r="H33" s="156">
        <f>G33*(1-$C$12)</f>
        <v>214</v>
      </c>
      <c r="I33" s="155"/>
      <c r="J33" s="156">
        <f>H33*I33</f>
        <v>0</v>
      </c>
    </row>
    <row r="34" spans="1:10" ht="71.25" customHeight="1">
      <c r="A34" s="153" t="s">
        <v>379</v>
      </c>
      <c r="B34" s="629"/>
      <c r="C34" s="630" t="s">
        <v>380</v>
      </c>
      <c r="D34" s="630"/>
      <c r="E34" s="157"/>
      <c r="F34" s="155" t="s">
        <v>381</v>
      </c>
      <c r="G34" s="158">
        <v>367</v>
      </c>
      <c r="H34" s="156">
        <f>G34*(1-$C$12)</f>
        <v>367</v>
      </c>
      <c r="I34" s="155"/>
      <c r="J34" s="156">
        <f>H34*I34</f>
        <v>0</v>
      </c>
    </row>
    <row r="35" spans="1:10" ht="9.75" customHeight="1" thickBot="1">
      <c r="A35" s="167"/>
      <c r="B35" s="167"/>
      <c r="C35" s="167"/>
      <c r="D35" s="167"/>
      <c r="E35" s="167"/>
      <c r="F35" s="168"/>
      <c r="G35" s="169"/>
      <c r="H35" s="170"/>
      <c r="I35" s="171"/>
      <c r="J35" s="172"/>
    </row>
    <row r="36" spans="1:10" ht="17.25" thickBot="1">
      <c r="A36" s="173" t="s">
        <v>382</v>
      </c>
      <c r="B36" s="174"/>
      <c r="C36" s="175"/>
      <c r="D36" s="175"/>
      <c r="E36" s="175"/>
      <c r="F36" s="176"/>
      <c r="G36" s="176"/>
      <c r="H36" s="177"/>
      <c r="I36" s="177"/>
      <c r="J36" s="178"/>
    </row>
    <row r="37" spans="1:10" ht="18">
      <c r="A37" s="179" t="s">
        <v>383</v>
      </c>
      <c r="B37" s="180"/>
      <c r="C37" s="181"/>
      <c r="D37" s="181"/>
      <c r="E37" s="181"/>
      <c r="F37" s="181"/>
      <c r="G37" s="182"/>
      <c r="H37" s="177"/>
      <c r="I37" s="177"/>
      <c r="J37" s="178"/>
    </row>
    <row r="38" spans="1:10">
      <c r="A38" s="183" t="s">
        <v>384</v>
      </c>
      <c r="B38" s="184"/>
      <c r="C38" s="185"/>
      <c r="D38" s="185"/>
      <c r="E38" s="185"/>
      <c r="F38" s="185"/>
      <c r="G38" s="186"/>
      <c r="H38" s="177"/>
      <c r="I38" s="177"/>
      <c r="J38" s="178"/>
    </row>
    <row r="39" spans="1:10">
      <c r="A39" s="179"/>
      <c r="B39" s="180"/>
      <c r="C39" s="187"/>
      <c r="D39" s="187"/>
      <c r="E39" s="187"/>
      <c r="F39" s="187"/>
      <c r="G39" s="186"/>
      <c r="H39" s="177"/>
      <c r="I39" s="177"/>
      <c r="J39" s="178"/>
    </row>
    <row r="40" spans="1:10">
      <c r="A40" s="188" t="s">
        <v>385</v>
      </c>
      <c r="B40" s="189"/>
      <c r="C40" s="187"/>
      <c r="D40" s="187"/>
      <c r="E40" s="187"/>
      <c r="F40" s="187"/>
      <c r="G40" s="186"/>
      <c r="H40" s="177"/>
      <c r="I40" s="177"/>
      <c r="J40" s="178"/>
    </row>
    <row r="41" spans="1:10">
      <c r="A41" s="190" t="s">
        <v>386</v>
      </c>
      <c r="B41" s="191"/>
      <c r="C41" s="187"/>
      <c r="D41" s="187"/>
      <c r="E41" s="187"/>
      <c r="F41" s="187"/>
      <c r="G41" s="186"/>
      <c r="H41" s="177"/>
      <c r="I41" s="177"/>
      <c r="J41" s="178"/>
    </row>
    <row r="42" spans="1:10">
      <c r="A42" s="190" t="s">
        <v>387</v>
      </c>
      <c r="B42" s="191"/>
      <c r="C42" s="187"/>
      <c r="D42" s="187"/>
      <c r="E42" s="187"/>
      <c r="F42" s="187"/>
      <c r="G42" s="186"/>
      <c r="H42" s="177"/>
      <c r="I42" s="177"/>
      <c r="J42" s="178"/>
    </row>
    <row r="43" spans="1:10">
      <c r="A43" s="190" t="s">
        <v>388</v>
      </c>
      <c r="B43" s="191"/>
      <c r="C43" s="187"/>
      <c r="D43" s="187"/>
      <c r="E43" s="187"/>
      <c r="F43" s="187"/>
      <c r="G43" s="186"/>
      <c r="H43" s="177"/>
      <c r="I43" s="177"/>
      <c r="J43" s="178"/>
    </row>
    <row r="44" spans="1:10">
      <c r="A44" s="192"/>
      <c r="B44" s="193"/>
      <c r="C44" s="187"/>
      <c r="D44" s="187"/>
      <c r="E44" s="187"/>
      <c r="F44" s="187"/>
      <c r="G44" s="186"/>
      <c r="H44" s="177"/>
      <c r="I44" s="177"/>
      <c r="J44" s="178"/>
    </row>
    <row r="45" spans="1:10">
      <c r="A45" s="194" t="s">
        <v>32</v>
      </c>
      <c r="B45" s="177"/>
      <c r="C45" s="195"/>
      <c r="D45" s="195"/>
      <c r="E45" s="195"/>
      <c r="F45" s="195"/>
      <c r="G45" s="195"/>
      <c r="H45" s="196"/>
      <c r="I45" s="196"/>
      <c r="J45" s="197"/>
    </row>
    <row r="46" spans="1:10" ht="15.75" thickBot="1">
      <c r="A46" s="198" t="s">
        <v>33</v>
      </c>
      <c r="B46" s="199"/>
      <c r="C46" s="200"/>
      <c r="D46" s="200"/>
      <c r="E46" s="200"/>
      <c r="F46" s="200"/>
      <c r="G46" s="200"/>
      <c r="H46" s="201"/>
      <c r="I46" s="201"/>
      <c r="J46" s="202"/>
    </row>
  </sheetData>
  <mergeCells count="18">
    <mergeCell ref="A17:J17"/>
    <mergeCell ref="D28:E28"/>
    <mergeCell ref="D29:E29"/>
    <mergeCell ref="D30:E30"/>
    <mergeCell ref="A12:B12"/>
    <mergeCell ref="A13:B13"/>
    <mergeCell ref="A14:B14"/>
    <mergeCell ref="G14:J14"/>
    <mergeCell ref="A16:B16"/>
    <mergeCell ref="A32:J32"/>
    <mergeCell ref="B33:B34"/>
    <mergeCell ref="C33:D33"/>
    <mergeCell ref="C34:D34"/>
    <mergeCell ref="A22:J22"/>
    <mergeCell ref="A26:J26"/>
    <mergeCell ref="B27:B31"/>
    <mergeCell ref="D27:E27"/>
    <mergeCell ref="D31:E31"/>
  </mergeCells>
  <pageMargins left="0.7" right="0.7" top="0.75" bottom="0.75" header="0.3" footer="0.3"/>
  <pageSetup paperSize="9" scale="42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9" tint="-0.249977111117893"/>
  </sheetPr>
  <dimension ref="A1:J46"/>
  <sheetViews>
    <sheetView view="pageBreakPreview" zoomScale="80" zoomScaleNormal="100" zoomScaleSheetLayoutView="80" workbookViewId="0">
      <selection activeCell="C5" sqref="C5"/>
    </sheetView>
  </sheetViews>
  <sheetFormatPr defaultRowHeight="15"/>
  <cols>
    <col min="1" max="1" width="21.42578125" style="131" customWidth="1"/>
    <col min="2" max="2" width="23.28515625" style="131" customWidth="1"/>
    <col min="3" max="3" width="27.140625" style="131" customWidth="1"/>
    <col min="4" max="4" width="19" style="131" customWidth="1"/>
    <col min="5" max="5" width="17.5703125" style="131" customWidth="1"/>
    <col min="6" max="6" width="18.5703125" style="131" customWidth="1"/>
    <col min="7" max="7" width="11.140625" style="131" customWidth="1"/>
    <col min="8" max="8" width="11.85546875" style="131" customWidth="1"/>
    <col min="9" max="9" width="9.5703125" style="131" customWidth="1"/>
    <col min="10" max="10" width="12.140625" style="131" customWidth="1"/>
    <col min="11" max="16384" width="9.140625" style="131"/>
  </cols>
  <sheetData>
    <row r="1" spans="1:10" ht="113.25" customHeight="1">
      <c r="A1" s="135"/>
      <c r="B1" s="136"/>
      <c r="C1" s="137"/>
      <c r="D1" s="137"/>
      <c r="E1" s="138"/>
      <c r="F1" s="137"/>
      <c r="G1" s="137"/>
      <c r="H1" s="137"/>
      <c r="I1" s="203"/>
      <c r="J1" s="204"/>
    </row>
    <row r="2" spans="1:10" s="205" customFormat="1" ht="24.75" customHeight="1">
      <c r="A2" s="464"/>
      <c r="B2" s="464"/>
      <c r="C2" s="206"/>
      <c r="D2" s="206"/>
      <c r="E2" s="206"/>
      <c r="F2" s="206"/>
      <c r="G2" s="206"/>
      <c r="H2" s="206"/>
      <c r="I2" s="206"/>
      <c r="J2" s="207"/>
    </row>
    <row r="3" spans="1:10">
      <c r="A3" s="208" t="s">
        <v>329</v>
      </c>
      <c r="B3" s="208"/>
      <c r="C3" s="209">
        <v>0</v>
      </c>
      <c r="D3" s="210"/>
      <c r="E3" s="206"/>
      <c r="F3" s="210"/>
      <c r="G3" s="211"/>
      <c r="H3" s="210"/>
      <c r="I3" s="207"/>
      <c r="J3" s="207"/>
    </row>
    <row r="4" spans="1:10">
      <c r="A4" s="208" t="s">
        <v>330</v>
      </c>
      <c r="B4" s="208"/>
      <c r="C4" s="212">
        <f>SUM(I8:I32)</f>
        <v>0</v>
      </c>
      <c r="D4" s="210"/>
      <c r="E4" s="206"/>
      <c r="F4" s="210"/>
      <c r="G4" s="211"/>
      <c r="H4" s="210"/>
      <c r="I4" s="207"/>
      <c r="J4" s="207"/>
    </row>
    <row r="5" spans="1:10">
      <c r="A5" s="208" t="s">
        <v>331</v>
      </c>
      <c r="B5" s="208"/>
      <c r="C5" s="213">
        <f>SUM(J8:J32)</f>
        <v>0</v>
      </c>
      <c r="D5" s="206"/>
      <c r="E5" s="206"/>
      <c r="F5" s="210"/>
      <c r="G5" s="638" t="str">
        <f>'Сплит-системы'!B12</f>
        <v>Дата составления: 22.02.2018</v>
      </c>
      <c r="H5" s="638"/>
      <c r="I5" s="638"/>
      <c r="J5" s="638"/>
    </row>
    <row r="6" spans="1:10" ht="10.5" customHeight="1">
      <c r="A6" s="214"/>
      <c r="B6" s="214"/>
      <c r="C6" s="214"/>
      <c r="D6" s="210"/>
      <c r="E6" s="215"/>
      <c r="F6" s="210"/>
      <c r="G6" s="211"/>
      <c r="H6" s="216"/>
      <c r="I6" s="207"/>
    </row>
    <row r="7" spans="1:10" ht="57" customHeight="1">
      <c r="A7" s="639" t="s">
        <v>389</v>
      </c>
      <c r="B7" s="640"/>
      <c r="C7" s="462" t="s">
        <v>334</v>
      </c>
      <c r="D7" s="462" t="s">
        <v>405</v>
      </c>
      <c r="E7" s="462" t="s">
        <v>34</v>
      </c>
      <c r="F7" s="462" t="s">
        <v>390</v>
      </c>
      <c r="G7" s="462" t="s">
        <v>391</v>
      </c>
      <c r="H7" s="462" t="s">
        <v>338</v>
      </c>
      <c r="I7" s="462" t="s">
        <v>339</v>
      </c>
      <c r="J7" s="462" t="s">
        <v>340</v>
      </c>
    </row>
    <row r="8" spans="1:10" ht="42.75" customHeight="1">
      <c r="A8" s="217" t="s">
        <v>392</v>
      </c>
      <c r="B8" s="498"/>
      <c r="C8" s="155" t="s">
        <v>393</v>
      </c>
      <c r="D8" s="155" t="s">
        <v>615</v>
      </c>
      <c r="E8" s="218" t="s">
        <v>394</v>
      </c>
      <c r="F8" s="218" t="s">
        <v>395</v>
      </c>
      <c r="G8" s="219">
        <v>2070</v>
      </c>
      <c r="H8" s="220">
        <f>G8*(1-$C$3)</f>
        <v>2070</v>
      </c>
      <c r="I8" s="218"/>
      <c r="J8" s="220">
        <f>I8*H8</f>
        <v>0</v>
      </c>
    </row>
    <row r="9" spans="1:10" ht="42.75" customHeight="1">
      <c r="A9" s="217" t="s">
        <v>396</v>
      </c>
      <c r="B9" s="498"/>
      <c r="C9" s="155" t="s">
        <v>397</v>
      </c>
      <c r="D9" s="155" t="s">
        <v>616</v>
      </c>
      <c r="E9" s="218" t="s">
        <v>394</v>
      </c>
      <c r="F9" s="218" t="s">
        <v>395</v>
      </c>
      <c r="G9" s="219">
        <v>2535.75</v>
      </c>
      <c r="H9" s="220">
        <f>G9*(1-$C$3)</f>
        <v>2535.75</v>
      </c>
      <c r="I9" s="218"/>
      <c r="J9" s="220">
        <f>I9*H9</f>
        <v>0</v>
      </c>
    </row>
    <row r="10" spans="1:10" ht="41.25" customHeight="1">
      <c r="A10" s="217" t="s">
        <v>398</v>
      </c>
      <c r="B10" s="498"/>
      <c r="C10" s="155" t="s">
        <v>399</v>
      </c>
      <c r="D10" s="155" t="s">
        <v>617</v>
      </c>
      <c r="E10" s="218" t="s">
        <v>394</v>
      </c>
      <c r="F10" s="218" t="s">
        <v>395</v>
      </c>
      <c r="G10" s="219">
        <v>2566.8000000000002</v>
      </c>
      <c r="H10" s="220">
        <f>G10*(1-$C$3)</f>
        <v>2566.8000000000002</v>
      </c>
      <c r="I10" s="218"/>
      <c r="J10" s="220">
        <f>I10*H10</f>
        <v>0</v>
      </c>
    </row>
    <row r="11" spans="1:10" ht="37.5" customHeight="1">
      <c r="A11" s="217" t="s">
        <v>400</v>
      </c>
      <c r="B11" s="498"/>
      <c r="C11" s="155" t="s">
        <v>401</v>
      </c>
      <c r="D11" s="155" t="s">
        <v>618</v>
      </c>
      <c r="E11" s="218" t="s">
        <v>394</v>
      </c>
      <c r="F11" s="218" t="s">
        <v>402</v>
      </c>
      <c r="G11" s="219">
        <v>4436.7</v>
      </c>
      <c r="H11" s="220">
        <f>G11*(1-$C$3)</f>
        <v>4436.7</v>
      </c>
      <c r="I11" s="218"/>
      <c r="J11" s="220">
        <f>I11*H11</f>
        <v>0</v>
      </c>
    </row>
    <row r="12" spans="1:10" ht="45" customHeight="1">
      <c r="A12" s="217" t="s">
        <v>403</v>
      </c>
      <c r="B12" s="451"/>
      <c r="C12" s="155" t="s">
        <v>404</v>
      </c>
      <c r="D12" s="155" t="s">
        <v>619</v>
      </c>
      <c r="E12" s="218" t="s">
        <v>394</v>
      </c>
      <c r="F12" s="218" t="s">
        <v>402</v>
      </c>
      <c r="G12" s="219">
        <v>4595.3999999999996</v>
      </c>
      <c r="H12" s="220">
        <f>G12*(1-$C$3)</f>
        <v>4595.3999999999996</v>
      </c>
      <c r="I12" s="218"/>
      <c r="J12" s="220">
        <f>I12*H12</f>
        <v>0</v>
      </c>
    </row>
    <row r="13" spans="1:10" ht="27" customHeight="1" thickBot="1">
      <c r="A13" s="221"/>
      <c r="B13" s="221"/>
      <c r="C13" s="222"/>
      <c r="D13" s="222"/>
      <c r="E13" s="152"/>
      <c r="F13" s="223"/>
      <c r="G13" s="224"/>
      <c r="H13" s="225"/>
      <c r="I13" s="152"/>
      <c r="J13" s="226"/>
    </row>
    <row r="14" spans="1:10" ht="35.25" customHeight="1" thickBot="1">
      <c r="A14" s="221"/>
      <c r="B14" s="221"/>
      <c r="C14" s="222"/>
      <c r="D14" s="222"/>
      <c r="E14" s="152"/>
      <c r="F14" s="223"/>
      <c r="G14" s="224"/>
      <c r="H14" s="225"/>
      <c r="I14" s="152"/>
      <c r="J14" s="226"/>
    </row>
    <row r="15" spans="1:10" ht="54" customHeight="1" thickBot="1">
      <c r="A15" s="221"/>
      <c r="B15" s="221"/>
      <c r="C15" s="222"/>
      <c r="D15" s="222"/>
      <c r="E15" s="152"/>
      <c r="F15" s="223"/>
      <c r="G15" s="224"/>
      <c r="H15" s="225"/>
      <c r="I15" s="152"/>
      <c r="J15" s="226"/>
    </row>
    <row r="16" spans="1:10" ht="52.5" customHeight="1">
      <c r="A16" s="639" t="s">
        <v>389</v>
      </c>
      <c r="B16" s="640"/>
      <c r="C16" s="465" t="str">
        <f>C7</f>
        <v>Описание</v>
      </c>
      <c r="D16" s="465" t="s">
        <v>405</v>
      </c>
      <c r="E16" s="465" t="s">
        <v>34</v>
      </c>
      <c r="F16" s="465" t="s">
        <v>406</v>
      </c>
      <c r="G16" s="465" t="s">
        <v>391</v>
      </c>
      <c r="H16" s="465" t="s">
        <v>338</v>
      </c>
      <c r="I16" s="465" t="s">
        <v>339</v>
      </c>
      <c r="J16" s="465" t="s">
        <v>340</v>
      </c>
    </row>
    <row r="17" spans="1:10" ht="55.5" customHeight="1">
      <c r="A17" s="217" t="s">
        <v>407</v>
      </c>
      <c r="B17" s="451"/>
      <c r="C17" s="154" t="s">
        <v>408</v>
      </c>
      <c r="D17" s="155" t="s">
        <v>409</v>
      </c>
      <c r="E17" s="155" t="s">
        <v>394</v>
      </c>
      <c r="F17" s="155">
        <v>70</v>
      </c>
      <c r="G17" s="156">
        <v>1449</v>
      </c>
      <c r="H17" s="156">
        <f>G17*(1-$C$3)</f>
        <v>1449</v>
      </c>
      <c r="I17" s="155"/>
      <c r="J17" s="156">
        <f t="shared" ref="J17:J24" si="0">I17*H17</f>
        <v>0</v>
      </c>
    </row>
    <row r="18" spans="1:10" ht="55.5" customHeight="1">
      <c r="A18" s="217" t="s">
        <v>410</v>
      </c>
      <c r="B18" s="451"/>
      <c r="C18" s="154" t="s">
        <v>411</v>
      </c>
      <c r="D18" s="155" t="s">
        <v>409</v>
      </c>
      <c r="E18" s="155" t="s">
        <v>412</v>
      </c>
      <c r="F18" s="155">
        <v>70</v>
      </c>
      <c r="G18" s="156">
        <v>1207.5</v>
      </c>
      <c r="H18" s="156">
        <f t="shared" ref="H18:H32" si="1">G18*(1-$C$3)</f>
        <v>1207.5</v>
      </c>
      <c r="I18" s="155"/>
      <c r="J18" s="156">
        <f t="shared" si="0"/>
        <v>0</v>
      </c>
    </row>
    <row r="19" spans="1:10" ht="51.75" customHeight="1">
      <c r="A19" s="217" t="s">
        <v>413</v>
      </c>
      <c r="B19" s="451"/>
      <c r="C19" s="157" t="s">
        <v>414</v>
      </c>
      <c r="D19" s="155" t="s">
        <v>415</v>
      </c>
      <c r="E19" s="155" t="s">
        <v>394</v>
      </c>
      <c r="F19" s="155">
        <v>100</v>
      </c>
      <c r="G19" s="156">
        <v>1614.6</v>
      </c>
      <c r="H19" s="156">
        <f t="shared" si="1"/>
        <v>1614.6</v>
      </c>
      <c r="I19" s="155"/>
      <c r="J19" s="156">
        <f t="shared" si="0"/>
        <v>0</v>
      </c>
    </row>
    <row r="20" spans="1:10" ht="51.75" customHeight="1">
      <c r="A20" s="217" t="s">
        <v>416</v>
      </c>
      <c r="B20" s="451"/>
      <c r="C20" s="157" t="s">
        <v>417</v>
      </c>
      <c r="D20" s="155" t="s">
        <v>418</v>
      </c>
      <c r="E20" s="155" t="s">
        <v>412</v>
      </c>
      <c r="F20" s="155">
        <v>100</v>
      </c>
      <c r="G20" s="156">
        <v>1293.75</v>
      </c>
      <c r="H20" s="156">
        <f t="shared" si="1"/>
        <v>1293.75</v>
      </c>
      <c r="I20" s="155"/>
      <c r="J20" s="156">
        <f t="shared" si="0"/>
        <v>0</v>
      </c>
    </row>
    <row r="21" spans="1:10" ht="35.25" customHeight="1">
      <c r="A21" s="217" t="s">
        <v>419</v>
      </c>
      <c r="B21" s="451"/>
      <c r="C21" s="157" t="s">
        <v>420</v>
      </c>
      <c r="D21" s="155" t="s">
        <v>421</v>
      </c>
      <c r="E21" s="155" t="s">
        <v>394</v>
      </c>
      <c r="F21" s="155">
        <v>120</v>
      </c>
      <c r="G21" s="158">
        <v>1863</v>
      </c>
      <c r="H21" s="156">
        <f t="shared" si="1"/>
        <v>1863</v>
      </c>
      <c r="I21" s="155"/>
      <c r="J21" s="156">
        <f t="shared" si="0"/>
        <v>0</v>
      </c>
    </row>
    <row r="22" spans="1:10" ht="35.25" customHeight="1">
      <c r="A22" s="217" t="s">
        <v>422</v>
      </c>
      <c r="B22" s="451"/>
      <c r="C22" s="157" t="s">
        <v>423</v>
      </c>
      <c r="D22" s="155" t="s">
        <v>424</v>
      </c>
      <c r="E22" s="155" t="s">
        <v>412</v>
      </c>
      <c r="F22" s="155">
        <v>120</v>
      </c>
      <c r="G22" s="158">
        <v>1573.2</v>
      </c>
      <c r="H22" s="156">
        <f t="shared" si="1"/>
        <v>1573.2</v>
      </c>
      <c r="I22" s="155"/>
      <c r="J22" s="156">
        <f t="shared" si="0"/>
        <v>0</v>
      </c>
    </row>
    <row r="23" spans="1:10" ht="35.25" customHeight="1">
      <c r="A23" s="217" t="s">
        <v>425</v>
      </c>
      <c r="B23" s="451"/>
      <c r="C23" s="154" t="s">
        <v>426</v>
      </c>
      <c r="D23" s="154" t="s">
        <v>427</v>
      </c>
      <c r="E23" s="155" t="s">
        <v>394</v>
      </c>
      <c r="F23" s="155">
        <v>140</v>
      </c>
      <c r="G23" s="156">
        <v>1932</v>
      </c>
      <c r="H23" s="156">
        <f t="shared" si="1"/>
        <v>1932</v>
      </c>
      <c r="I23" s="155"/>
      <c r="J23" s="156">
        <f t="shared" si="0"/>
        <v>0</v>
      </c>
    </row>
    <row r="24" spans="1:10" ht="35.25" customHeight="1">
      <c r="A24" s="217" t="s">
        <v>428</v>
      </c>
      <c r="B24" s="451"/>
      <c r="C24" s="154" t="s">
        <v>429</v>
      </c>
      <c r="D24" s="154" t="s">
        <v>430</v>
      </c>
      <c r="E24" s="155" t="s">
        <v>412</v>
      </c>
      <c r="F24" s="155">
        <v>140</v>
      </c>
      <c r="G24" s="156">
        <v>1656</v>
      </c>
      <c r="H24" s="156">
        <f t="shared" si="1"/>
        <v>1656</v>
      </c>
      <c r="I24" s="155"/>
      <c r="J24" s="156">
        <f t="shared" si="0"/>
        <v>0</v>
      </c>
    </row>
    <row r="25" spans="1:10" ht="35.25" customHeight="1">
      <c r="A25" s="217" t="s">
        <v>431</v>
      </c>
      <c r="B25" s="451"/>
      <c r="C25" s="154" t="s">
        <v>432</v>
      </c>
      <c r="D25" s="154" t="s">
        <v>433</v>
      </c>
      <c r="E25" s="155" t="s">
        <v>394</v>
      </c>
      <c r="F25" s="227">
        <v>160</v>
      </c>
      <c r="G25" s="158">
        <v>2018</v>
      </c>
      <c r="H25" s="156">
        <f t="shared" si="1"/>
        <v>2018</v>
      </c>
      <c r="I25" s="155"/>
      <c r="J25" s="156">
        <f t="shared" ref="J25:J32" si="2">H25*I25</f>
        <v>0</v>
      </c>
    </row>
    <row r="26" spans="1:10" ht="35.25" customHeight="1">
      <c r="A26" s="217" t="s">
        <v>434</v>
      </c>
      <c r="B26" s="451"/>
      <c r="C26" s="154" t="s">
        <v>435</v>
      </c>
      <c r="D26" s="154" t="s">
        <v>436</v>
      </c>
      <c r="E26" s="155" t="s">
        <v>412</v>
      </c>
      <c r="F26" s="227">
        <v>160</v>
      </c>
      <c r="G26" s="158">
        <v>1725</v>
      </c>
      <c r="H26" s="156">
        <f t="shared" si="1"/>
        <v>1725</v>
      </c>
      <c r="I26" s="155"/>
      <c r="J26" s="156">
        <f t="shared" si="2"/>
        <v>0</v>
      </c>
    </row>
    <row r="27" spans="1:10" ht="35.25" customHeight="1">
      <c r="A27" s="217" t="s">
        <v>437</v>
      </c>
      <c r="B27" s="451"/>
      <c r="C27" s="154" t="s">
        <v>432</v>
      </c>
      <c r="D27" s="155" t="s">
        <v>438</v>
      </c>
      <c r="E27" s="155" t="s">
        <v>394</v>
      </c>
      <c r="F27" s="227">
        <v>180</v>
      </c>
      <c r="G27" s="158">
        <v>2087.25</v>
      </c>
      <c r="H27" s="156">
        <f t="shared" si="1"/>
        <v>2087.25</v>
      </c>
      <c r="I27" s="155"/>
      <c r="J27" s="156">
        <f t="shared" si="2"/>
        <v>0</v>
      </c>
    </row>
    <row r="28" spans="1:10" ht="35.25" customHeight="1">
      <c r="A28" s="217" t="s">
        <v>439</v>
      </c>
      <c r="B28" s="451"/>
      <c r="C28" s="154" t="s">
        <v>435</v>
      </c>
      <c r="D28" s="155" t="s">
        <v>438</v>
      </c>
      <c r="E28" s="155" t="s">
        <v>412</v>
      </c>
      <c r="F28" s="227">
        <v>180</v>
      </c>
      <c r="G28" s="158">
        <v>1828.5</v>
      </c>
      <c r="H28" s="156">
        <f t="shared" si="1"/>
        <v>1828.5</v>
      </c>
      <c r="I28" s="155"/>
      <c r="J28" s="156">
        <f t="shared" si="2"/>
        <v>0</v>
      </c>
    </row>
    <row r="29" spans="1:10" ht="35.25" customHeight="1">
      <c r="A29" s="217" t="s">
        <v>440</v>
      </c>
      <c r="B29" s="451"/>
      <c r="C29" s="154" t="s">
        <v>441</v>
      </c>
      <c r="D29" s="155" t="s">
        <v>442</v>
      </c>
      <c r="E29" s="155" t="s">
        <v>394</v>
      </c>
      <c r="F29" s="227">
        <v>220</v>
      </c>
      <c r="G29" s="158">
        <v>2484</v>
      </c>
      <c r="H29" s="156">
        <f t="shared" si="1"/>
        <v>2484</v>
      </c>
      <c r="I29" s="155"/>
      <c r="J29" s="156">
        <f t="shared" si="2"/>
        <v>0</v>
      </c>
    </row>
    <row r="30" spans="1:10" ht="35.25" customHeight="1">
      <c r="A30" s="217" t="s">
        <v>443</v>
      </c>
      <c r="B30" s="451"/>
      <c r="C30" s="154" t="s">
        <v>444</v>
      </c>
      <c r="D30" s="155" t="s">
        <v>442</v>
      </c>
      <c r="E30" s="155" t="s">
        <v>412</v>
      </c>
      <c r="F30" s="227">
        <v>220</v>
      </c>
      <c r="G30" s="158">
        <v>2001</v>
      </c>
      <c r="H30" s="156">
        <f t="shared" si="1"/>
        <v>2001</v>
      </c>
      <c r="I30" s="155"/>
      <c r="J30" s="156">
        <f t="shared" si="2"/>
        <v>0</v>
      </c>
    </row>
    <row r="31" spans="1:10" ht="35.25" customHeight="1">
      <c r="A31" s="217" t="s">
        <v>445</v>
      </c>
      <c r="B31" s="451"/>
      <c r="C31" s="157" t="s">
        <v>446</v>
      </c>
      <c r="D31" s="155" t="s">
        <v>447</v>
      </c>
      <c r="E31" s="155" t="s">
        <v>394</v>
      </c>
      <c r="F31" s="155">
        <v>250</v>
      </c>
      <c r="G31" s="158">
        <v>2898</v>
      </c>
      <c r="H31" s="156">
        <f t="shared" si="1"/>
        <v>2898</v>
      </c>
      <c r="I31" s="155"/>
      <c r="J31" s="156">
        <f t="shared" si="2"/>
        <v>0</v>
      </c>
    </row>
    <row r="32" spans="1:10" ht="35.25" customHeight="1">
      <c r="A32" s="217" t="s">
        <v>448</v>
      </c>
      <c r="B32" s="451"/>
      <c r="C32" s="157" t="s">
        <v>449</v>
      </c>
      <c r="D32" s="155" t="s">
        <v>447</v>
      </c>
      <c r="E32" s="155" t="s">
        <v>412</v>
      </c>
      <c r="F32" s="155">
        <v>250</v>
      </c>
      <c r="G32" s="158">
        <v>2501.25</v>
      </c>
      <c r="H32" s="156">
        <f t="shared" si="1"/>
        <v>2501.25</v>
      </c>
      <c r="I32" s="155"/>
      <c r="J32" s="156">
        <f t="shared" si="2"/>
        <v>0</v>
      </c>
    </row>
    <row r="33" spans="1:10" ht="17.25" customHeight="1" thickBot="1">
      <c r="A33" s="167"/>
      <c r="B33" s="167"/>
      <c r="C33" s="167"/>
      <c r="D33" s="167"/>
      <c r="E33" s="168"/>
      <c r="F33" s="168"/>
      <c r="G33" s="169"/>
      <c r="H33" s="170"/>
      <c r="I33" s="171"/>
      <c r="J33" s="172"/>
    </row>
    <row r="34" spans="1:10" ht="18" customHeight="1" thickBot="1">
      <c r="A34" s="173" t="s">
        <v>382</v>
      </c>
      <c r="B34" s="174"/>
      <c r="C34" s="175"/>
      <c r="D34" s="175"/>
      <c r="E34" s="176"/>
      <c r="F34" s="176"/>
      <c r="G34" s="176"/>
      <c r="H34" s="177"/>
      <c r="I34" s="177"/>
      <c r="J34" s="178"/>
    </row>
    <row r="35" spans="1:10" ht="18" customHeight="1">
      <c r="A35" s="179" t="s">
        <v>383</v>
      </c>
      <c r="B35" s="180"/>
      <c r="C35" s="181"/>
      <c r="D35" s="181"/>
      <c r="E35" s="181"/>
      <c r="F35" s="181"/>
      <c r="G35" s="182"/>
      <c r="H35" s="177"/>
      <c r="I35" s="177"/>
      <c r="J35" s="178"/>
    </row>
    <row r="36" spans="1:10" ht="18" customHeight="1" thickBot="1">
      <c r="A36" s="179"/>
      <c r="B36" s="180"/>
      <c r="C36" s="228"/>
      <c r="D36" s="228"/>
      <c r="E36" s="228"/>
      <c r="F36" s="228"/>
      <c r="G36" s="229"/>
      <c r="H36" s="177"/>
      <c r="I36" s="177"/>
      <c r="J36" s="178"/>
    </row>
    <row r="37" spans="1:10" ht="18" customHeight="1">
      <c r="A37" s="230" t="s">
        <v>450</v>
      </c>
      <c r="B37" s="463"/>
      <c r="C37" s="187"/>
      <c r="D37" s="187"/>
      <c r="E37" s="187"/>
      <c r="F37" s="187"/>
      <c r="G37" s="186"/>
      <c r="H37" s="177"/>
      <c r="I37" s="177"/>
      <c r="J37" s="178"/>
    </row>
    <row r="38" spans="1:10" ht="18" customHeight="1">
      <c r="A38" s="183" t="s">
        <v>384</v>
      </c>
      <c r="B38" s="184"/>
      <c r="C38" s="185"/>
      <c r="D38" s="185"/>
      <c r="E38" s="185"/>
      <c r="F38" s="185"/>
      <c r="G38" s="186"/>
      <c r="H38" s="177"/>
      <c r="I38" s="177"/>
      <c r="J38" s="178"/>
    </row>
    <row r="39" spans="1:10" ht="12.75" customHeight="1">
      <c r="A39" s="179"/>
      <c r="B39" s="180"/>
      <c r="C39" s="187"/>
      <c r="D39" s="187"/>
      <c r="E39" s="187"/>
      <c r="F39" s="187"/>
      <c r="G39" s="186"/>
      <c r="H39" s="177"/>
      <c r="I39" s="177"/>
      <c r="J39" s="178"/>
    </row>
    <row r="40" spans="1:10" ht="18" customHeight="1">
      <c r="A40" s="188" t="s">
        <v>385</v>
      </c>
      <c r="B40" s="189"/>
      <c r="C40" s="187"/>
      <c r="D40" s="187"/>
      <c r="E40" s="187"/>
      <c r="F40" s="187"/>
      <c r="G40" s="186"/>
      <c r="H40" s="177"/>
      <c r="I40" s="177"/>
      <c r="J40" s="178"/>
    </row>
    <row r="41" spans="1:10" ht="18" customHeight="1">
      <c r="A41" s="190" t="s">
        <v>386</v>
      </c>
      <c r="B41" s="191"/>
      <c r="C41" s="187"/>
      <c r="D41" s="187"/>
      <c r="E41" s="187"/>
      <c r="F41" s="187"/>
      <c r="G41" s="186"/>
      <c r="H41" s="177"/>
      <c r="I41" s="177"/>
      <c r="J41" s="178"/>
    </row>
    <row r="42" spans="1:10" ht="18" customHeight="1">
      <c r="A42" s="190" t="s">
        <v>387</v>
      </c>
      <c r="B42" s="191"/>
      <c r="C42" s="187"/>
      <c r="D42" s="187"/>
      <c r="E42" s="187"/>
      <c r="F42" s="187"/>
      <c r="G42" s="186"/>
      <c r="H42" s="177"/>
      <c r="I42" s="177"/>
      <c r="J42" s="178"/>
    </row>
    <row r="43" spans="1:10" ht="18.75" customHeight="1">
      <c r="A43" s="190" t="s">
        <v>388</v>
      </c>
      <c r="B43" s="191"/>
      <c r="C43" s="187"/>
      <c r="D43" s="187"/>
      <c r="E43" s="187"/>
      <c r="F43" s="187"/>
      <c r="G43" s="186"/>
      <c r="H43" s="177"/>
      <c r="I43" s="177"/>
      <c r="J43" s="178"/>
    </row>
    <row r="44" spans="1:10" ht="10.5" customHeight="1">
      <c r="A44" s="192"/>
      <c r="B44" s="193"/>
      <c r="C44" s="187"/>
      <c r="D44" s="187"/>
      <c r="E44" s="187"/>
      <c r="F44" s="187"/>
      <c r="G44" s="186"/>
      <c r="H44" s="177"/>
      <c r="I44" s="177"/>
      <c r="J44" s="178"/>
    </row>
    <row r="45" spans="1:10">
      <c r="A45" s="194" t="s">
        <v>32</v>
      </c>
      <c r="B45" s="177"/>
      <c r="C45" s="195"/>
      <c r="D45" s="195"/>
      <c r="E45" s="195"/>
      <c r="F45" s="195"/>
      <c r="G45" s="195"/>
      <c r="H45" s="196"/>
      <c r="I45" s="196"/>
      <c r="J45" s="197"/>
    </row>
    <row r="46" spans="1:10" ht="15.75" thickBot="1">
      <c r="A46" s="198" t="s">
        <v>33</v>
      </c>
      <c r="B46" s="199"/>
      <c r="C46" s="200"/>
      <c r="D46" s="200"/>
      <c r="E46" s="200"/>
      <c r="F46" s="200"/>
      <c r="G46" s="200"/>
      <c r="H46" s="201"/>
      <c r="I46" s="201"/>
      <c r="J46" s="202"/>
    </row>
  </sheetData>
  <mergeCells count="5">
    <mergeCell ref="G5:J5"/>
    <mergeCell ref="A7:B7"/>
    <mergeCell ref="B8:B9"/>
    <mergeCell ref="B10:B11"/>
    <mergeCell ref="A16:B16"/>
  </mergeCells>
  <pageMargins left="0.7" right="0.7" top="0.75" bottom="0.75" header="0.3" footer="0.3"/>
  <pageSetup paperSize="9" scale="5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Именованные диапазоны</vt:lpstr>
      </vt:variant>
      <vt:variant>
        <vt:i4>7</vt:i4>
      </vt:variant>
    </vt:vector>
  </HeadingPairs>
  <TitlesOfParts>
    <vt:vector size="15" baseType="lpstr">
      <vt:lpstr>Сплит-системы</vt:lpstr>
      <vt:lpstr>Комплекты-Норд</vt:lpstr>
      <vt:lpstr>Мультисплиты</vt:lpstr>
      <vt:lpstr>VRF</vt:lpstr>
      <vt:lpstr>VRF под заказ</vt:lpstr>
      <vt:lpstr>Тепл насосы</vt:lpstr>
      <vt:lpstr>Пароувлажнители</vt:lpstr>
      <vt:lpstr>Телеком</vt:lpstr>
      <vt:lpstr>VRF!Область_печати</vt:lpstr>
      <vt:lpstr>'VRF под заказ'!Область_печати</vt:lpstr>
      <vt:lpstr>'Комплекты-Норд'!Область_печати</vt:lpstr>
      <vt:lpstr>Мультисплиты!Область_печати</vt:lpstr>
      <vt:lpstr>'Сплит-системы'!Область_печати</vt:lpstr>
      <vt:lpstr>Телеком!Область_печати</vt:lpstr>
      <vt:lpstr>'Тепл насосы'!Область_печати</vt:lpstr>
    </vt:vector>
  </TitlesOfParts>
  <Company>UEG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Installer</dc:creator>
  <cp:lastModifiedBy>Shishova</cp:lastModifiedBy>
  <cp:lastPrinted>2013-03-22T09:12:57Z</cp:lastPrinted>
  <dcterms:created xsi:type="dcterms:W3CDTF">2013-03-22T07:37:32Z</dcterms:created>
  <dcterms:modified xsi:type="dcterms:W3CDTF">2018-02-22T13:28:09Z</dcterms:modified>
</cp:coreProperties>
</file>